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svfll001khk23\UserFR\561\Desktop\"/>
    </mc:Choice>
  </mc:AlternateContent>
  <xr:revisionPtr revIDLastSave="0" documentId="13_ncr:1_{AD32B871-E6D3-4933-802B-1042D70C8CC8}" xr6:coauthVersionLast="47" xr6:coauthVersionMax="47" xr10:uidLastSave="{00000000-0000-0000-0000-000000000000}"/>
  <bookViews>
    <workbookView xWindow="-120" yWindow="-120" windowWidth="29040" windowHeight="15840" xr2:uid="{00000000-000D-0000-FFFF-FFFF00000000}"/>
  </bookViews>
  <sheets>
    <sheet name="交付申請書" sheetId="1" r:id="rId1"/>
    <sheet name="算定基準表" sheetId="2" r:id="rId2"/>
    <sheet name="いきいきサロン事業計画" sheetId="3" r:id="rId3"/>
  </sheets>
  <definedNames>
    <definedName name="_xlnm.Print_Area" localSheetId="2">いきいきサロン事業計画!$A$1:$E$29</definedName>
    <definedName name="_xlnm.Print_Area" localSheetId="0">交付申請書!$A$1:$D$34</definedName>
    <definedName name="_xlnm.Print_Area" localSheetId="1">算定基準表!$A$1:$Y$51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6" i="2" l="1" a="1"/>
  <c r="H6" i="2" s="1"/>
  <c r="N6" i="2" s="1"/>
  <c r="H8" i="2" a="1"/>
  <c r="H8" i="2"/>
  <c r="H4" i="2"/>
  <c r="N4" i="2" s="1"/>
  <c r="Y39" i="2"/>
  <c r="C27" i="1" s="1"/>
  <c r="D26" i="3"/>
  <c r="B10" i="3" s="1"/>
  <c r="T13" i="2" s="1"/>
  <c r="B26" i="3"/>
  <c r="N49" i="2"/>
  <c r="Y48" i="2"/>
  <c r="Y46" i="2"/>
  <c r="C30" i="1" s="1"/>
  <c r="Y44" i="2"/>
  <c r="N44" i="2"/>
  <c r="T42" i="2"/>
  <c r="Y42" i="2" s="1"/>
  <c r="C28" i="1" s="1"/>
  <c r="M42" i="2"/>
  <c r="AA42" i="2" s="1"/>
  <c r="N40" i="2"/>
  <c r="Y37" i="2"/>
  <c r="C26" i="1" s="1"/>
  <c r="N35" i="2"/>
  <c r="Y33" i="2"/>
  <c r="N32" i="2"/>
  <c r="Y31" i="2"/>
  <c r="Y29" i="2"/>
  <c r="C23" i="1" s="1"/>
  <c r="N28" i="2"/>
  <c r="H28" i="2"/>
  <c r="Y27" i="2"/>
  <c r="Y22" i="2"/>
  <c r="C20" i="1" s="1"/>
  <c r="Y20" i="2"/>
  <c r="C19" i="1" s="1"/>
  <c r="Y18" i="2"/>
  <c r="C18" i="1" s="1"/>
  <c r="M11" i="2"/>
  <c r="T11" i="2" s="1"/>
  <c r="N8" i="2"/>
  <c r="C31" i="1"/>
  <c r="C29" i="1"/>
  <c r="C25" i="1"/>
  <c r="C24" i="1"/>
  <c r="C22" i="1"/>
  <c r="C21" i="1"/>
  <c r="C17" i="1"/>
  <c r="Y10" i="2" l="1"/>
  <c r="C16" i="1" s="1"/>
  <c r="N9" i="2"/>
  <c r="Y3" i="2" s="1"/>
  <c r="C15" i="1" l="1"/>
  <c r="C32" i="1" s="1"/>
  <c r="C34" i="1" s="1"/>
  <c r="B12" i="1" s="1"/>
  <c r="Y50"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石垣 宏樹</author>
  </authors>
  <commentList>
    <comment ref="C2" authorId="0" shapeId="0" xr:uid="{22EC05DA-A920-461B-80A4-0EEB9B72D545}">
      <text>
        <r>
          <rPr>
            <sz val="9"/>
            <color indexed="81"/>
            <rFont val="MS P ゴシック"/>
            <family val="3"/>
            <charset val="128"/>
          </rPr>
          <t>日付を入力してください</t>
        </r>
      </text>
    </comment>
    <comment ref="C33" authorId="0" shapeId="0" xr:uid="{10A0E048-C502-41B5-B4CA-2E575E895D90}">
      <text>
        <r>
          <rPr>
            <sz val="11"/>
            <color indexed="81"/>
            <rFont val="MS P ゴシック"/>
            <family val="3"/>
            <charset val="128"/>
          </rPr>
          <t>令和６年度の地域振興総合交付金の実績に基づく、調整額を入力してください。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石垣 宏樹</author>
    <author>User</author>
  </authors>
  <commentList>
    <comment ref="B8" authorId="0" shapeId="0" xr:uid="{00000000-0006-0000-0100-000001000000}">
      <text>
        <r>
          <rPr>
            <sz val="11"/>
            <rFont val="MS P ゴシック"/>
            <charset val="128"/>
          </rPr>
          <t>世帯数を入力してください</t>
        </r>
      </text>
    </comment>
    <comment ref="D15" authorId="1" shapeId="0" xr:uid="{825446D0-95F0-4334-AACE-F1C78E1BEFC1}">
      <text>
        <r>
          <rPr>
            <sz val="11"/>
            <color indexed="81"/>
            <rFont val="MS P ゴシック"/>
            <family val="3"/>
            <charset val="128"/>
          </rPr>
          <t>自主防災組織の設置年月を入力してください。</t>
        </r>
      </text>
    </comment>
    <comment ref="Y15" authorId="2" shapeId="0" xr:uid="{00000000-0006-0000-0100-000002000000}">
      <text>
        <r>
          <rPr>
            <sz val="12"/>
            <rFont val="ＭＳ Ｐゴシック"/>
            <family val="3"/>
            <charset val="128"/>
          </rPr>
          <t>自主防災組織の設置年に応じた金額を入力する。
1年目の場合は15,000円、2年目の場合は10,000円、3年目以降は0円。</t>
        </r>
      </text>
    </comment>
    <comment ref="B16" authorId="2" shapeId="0" xr:uid="{00000000-0006-0000-0100-000003000000}">
      <text>
        <r>
          <rPr>
            <sz val="11"/>
            <rFont val="ＭＳ Ｐゴシック"/>
            <family val="3"/>
            <charset val="128"/>
          </rPr>
          <t>設置の有無を選択</t>
        </r>
      </text>
    </comment>
    <comment ref="B19" authorId="2" shapeId="0" xr:uid="{2031641E-B60C-49D0-BFF1-31FD1EDE6A23}">
      <text>
        <r>
          <rPr>
            <sz val="11"/>
            <rFont val="ＭＳ Ｐゴシック"/>
            <family val="3"/>
            <charset val="128"/>
          </rPr>
          <t>開催予定の有無を選択</t>
        </r>
      </text>
    </comment>
    <comment ref="B21" authorId="2" shapeId="0" xr:uid="{B990A815-EDC5-44A4-AC7C-68F7E023E688}">
      <text>
        <r>
          <rPr>
            <sz val="11"/>
            <rFont val="ＭＳ Ｐゴシック"/>
            <family val="3"/>
            <charset val="128"/>
          </rPr>
          <t>開催予定の有無を選択</t>
        </r>
      </text>
    </comment>
    <comment ref="B23" authorId="2" shapeId="0" xr:uid="{2CA42AD1-B413-4E90-B66A-60679733C3E5}">
      <text>
        <r>
          <rPr>
            <sz val="11"/>
            <rFont val="ＭＳ Ｐゴシック"/>
            <family val="3"/>
            <charset val="128"/>
          </rPr>
          <t>開催予定の有無を選択</t>
        </r>
      </text>
    </comment>
    <comment ref="Y24" authorId="2" shapeId="0" xr:uid="{00000000-0006-0000-0100-000007000000}">
      <text>
        <r>
          <rPr>
            <sz val="12"/>
            <rFont val="ＭＳ Ｐゴシック"/>
            <family val="3"/>
            <charset val="128"/>
          </rPr>
          <t>自主防災活動に必要な備品購入費として
自主防災組織設置初年度及び防災行動計画作成後の１回に限り交付。
20,000円が上限です。</t>
        </r>
      </text>
    </comment>
    <comment ref="B25" authorId="2" shapeId="0" xr:uid="{00000000-0006-0000-0100-000008000000}">
      <text>
        <r>
          <rPr>
            <sz val="11"/>
            <rFont val="ＭＳ Ｐゴシック"/>
            <family val="3"/>
            <charset val="128"/>
          </rPr>
          <t>備品購入予定の有無を選択</t>
        </r>
      </text>
    </comment>
    <comment ref="P25" authorId="2" shapeId="0" xr:uid="{00000000-0006-0000-0100-000009000000}">
      <text>
        <r>
          <rPr>
            <sz val="12"/>
            <rFont val="ＭＳ Ｐゴシック"/>
            <family val="3"/>
            <charset val="128"/>
          </rPr>
          <t>有無を選択</t>
        </r>
      </text>
    </comment>
    <comment ref="B28" authorId="0" shapeId="0" xr:uid="{00000000-0006-0000-0100-00000A000000}">
      <text>
        <r>
          <rPr>
            <sz val="11"/>
            <rFont val="MS P ゴシック"/>
            <charset val="128"/>
          </rPr>
          <t>基数を入力してください</t>
        </r>
      </text>
    </comment>
    <comment ref="B30" authorId="2" shapeId="0" xr:uid="{52BDAFAD-6DBC-47AA-8BD1-BA61772E71DA}">
      <text>
        <r>
          <rPr>
            <sz val="11"/>
            <rFont val="ＭＳ Ｐゴシック"/>
            <family val="3"/>
            <charset val="128"/>
          </rPr>
          <t>開催予定の有無を選択</t>
        </r>
      </text>
    </comment>
    <comment ref="B32" authorId="2" shapeId="0" xr:uid="{017700E6-28C8-4A44-964C-5379F2C1A76E}">
      <text>
        <r>
          <rPr>
            <sz val="11"/>
            <rFont val="ＭＳ Ｐゴシック"/>
            <family val="3"/>
            <charset val="128"/>
          </rPr>
          <t>開催予定の有無を選択</t>
        </r>
      </text>
    </comment>
    <comment ref="H32" authorId="2" shapeId="0" xr:uid="{00000000-0006-0000-0100-00000D000000}">
      <text>
        <r>
          <rPr>
            <sz val="12"/>
            <rFont val="ＭＳ Ｐゴシック"/>
            <family val="3"/>
            <charset val="128"/>
          </rPr>
          <t>対象者数を入力</t>
        </r>
      </text>
    </comment>
    <comment ref="B34" authorId="2" shapeId="0" xr:uid="{08990636-791A-4CA6-8393-C191B8B11271}">
      <text>
        <r>
          <rPr>
            <sz val="11"/>
            <rFont val="ＭＳ Ｐゴシック"/>
            <family val="3"/>
            <charset val="128"/>
          </rPr>
          <t>参加予定の有無を選択</t>
        </r>
      </text>
    </comment>
    <comment ref="H35" authorId="2" shapeId="0" xr:uid="{00000000-0006-0000-0100-00000F000000}">
      <text>
        <r>
          <rPr>
            <sz val="12"/>
            <rFont val="ＭＳ Ｐゴシック"/>
            <family val="3"/>
            <charset val="128"/>
          </rPr>
          <t>参加予定種目数を入力する。</t>
        </r>
      </text>
    </comment>
    <comment ref="C36" authorId="2" shapeId="0" xr:uid="{00000000-0006-0000-0100-000010000000}">
      <text>
        <r>
          <rPr>
            <sz val="12"/>
            <rFont val="ＭＳ Ｐゴシック"/>
            <family val="3"/>
            <charset val="128"/>
          </rPr>
          <t>参加予定の種目を選択</t>
        </r>
      </text>
    </comment>
    <comment ref="B38" authorId="2" shapeId="0" xr:uid="{62F8EB13-7951-4BEB-9EAD-ACF786B7ED13}">
      <text>
        <r>
          <rPr>
            <sz val="11"/>
            <rFont val="ＭＳ Ｐゴシック"/>
            <family val="3"/>
            <charset val="128"/>
          </rPr>
          <t>開催予定の有無を選択</t>
        </r>
      </text>
    </comment>
    <comment ref="B40" authorId="2" shapeId="0" xr:uid="{E189AC00-1B4F-4A63-88D0-E86AB47DC382}">
      <text>
        <r>
          <rPr>
            <sz val="11"/>
            <rFont val="ＭＳ Ｐゴシック"/>
            <family val="3"/>
            <charset val="128"/>
          </rPr>
          <t>開催予定の有無を選択</t>
        </r>
      </text>
    </comment>
    <comment ref="H40" authorId="2" shapeId="0" xr:uid="{00000000-0006-0000-0100-000013000000}">
      <text>
        <r>
          <rPr>
            <sz val="12"/>
            <rFont val="ＭＳ Ｐゴシック"/>
            <family val="3"/>
            <charset val="128"/>
          </rPr>
          <t>開催予定回数を入力する。</t>
        </r>
      </text>
    </comment>
    <comment ref="B43" authorId="2" shapeId="0" xr:uid="{CEE3E13F-2D97-4CC7-95CD-0F29AC64600D}">
      <text>
        <r>
          <rPr>
            <sz val="11"/>
            <rFont val="ＭＳ Ｐゴシック"/>
            <family val="3"/>
            <charset val="128"/>
          </rPr>
          <t>開催予定の有無を選択</t>
        </r>
      </text>
    </comment>
    <comment ref="H44" authorId="2" shapeId="0" xr:uid="{00000000-0006-0000-0100-000015000000}">
      <text>
        <r>
          <rPr>
            <sz val="12"/>
            <rFont val="ＭＳ Ｐゴシック"/>
            <family val="3"/>
            <charset val="128"/>
          </rPr>
          <t>更新予定の台数を入力する。</t>
        </r>
      </text>
    </comment>
    <comment ref="B45" authorId="2" shapeId="0" xr:uid="{00000000-0006-0000-0100-000016000000}">
      <text>
        <r>
          <rPr>
            <sz val="11"/>
            <rFont val="ＭＳ Ｐゴシック"/>
            <family val="3"/>
            <charset val="128"/>
          </rPr>
          <t>実施予定の有無を選択</t>
        </r>
      </text>
    </comment>
    <comment ref="B47" authorId="2" shapeId="0" xr:uid="{3AA6040A-7CC3-4191-930A-89555C7894C6}">
      <text>
        <r>
          <rPr>
            <sz val="11"/>
            <rFont val="ＭＳ Ｐゴシック"/>
            <family val="3"/>
            <charset val="128"/>
          </rPr>
          <t>実施予定の有無を選択</t>
        </r>
      </text>
    </comment>
    <comment ref="B49" authorId="2" shapeId="0" xr:uid="{549450A4-A7AA-4136-A3EB-184D8D2310EC}">
      <text>
        <r>
          <rPr>
            <sz val="11"/>
            <rFont val="ＭＳ Ｐゴシック"/>
            <family val="3"/>
            <charset val="128"/>
          </rPr>
          <t>実施予定の有無を選択</t>
        </r>
      </text>
    </comment>
    <comment ref="H49" authorId="2" shapeId="0" xr:uid="{00000000-0006-0000-0100-000019000000}">
      <text>
        <r>
          <rPr>
            <sz val="12"/>
            <rFont val="ＭＳ Ｐゴシック"/>
            <family val="3"/>
            <charset val="128"/>
          </rPr>
          <t>維持管理しているごみステーション数を入力する。</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石垣 宏樹</author>
  </authors>
  <commentList>
    <comment ref="B10" authorId="0" shapeId="0" xr:uid="{1A190303-4016-47C1-946B-CA209397772B}">
      <text>
        <r>
          <rPr>
            <sz val="9"/>
            <color indexed="81"/>
            <rFont val="MS P ゴシック"/>
            <family val="3"/>
            <charset val="128"/>
          </rPr>
          <t>※いきいきサロン事業を他の自治会と合同で実施している地区で、申請を個別に行う場合は、直接数値を入力するなど、適宜修正ください。</t>
        </r>
      </text>
    </comment>
    <comment ref="B14" authorId="0" shapeId="0" xr:uid="{22AFF0E2-D3ED-43B4-8772-869D2FD36219}">
      <text>
        <r>
          <rPr>
            <sz val="9"/>
            <color indexed="81"/>
            <rFont val="MS P ゴシック"/>
            <family val="3"/>
            <charset val="128"/>
          </rPr>
          <t>事業に要する経費（予定額）を記入ください。
※いきいきサロン事業を他の自治会と合同で実施している地区で、申請を代表地区が行う場合は、合算した事業費を記入ください。</t>
        </r>
      </text>
    </comment>
    <comment ref="D14" authorId="0" shapeId="0" xr:uid="{A2D28AB4-2385-4BDA-9B10-DB531E3484DC}">
      <text>
        <r>
          <rPr>
            <sz val="9"/>
            <color indexed="81"/>
            <rFont val="MS P ゴシック"/>
            <family val="3"/>
            <charset val="128"/>
          </rPr>
          <t>事業に要する経費（予定額）の内、交付の対象となる経費（予定額）を記入ください。
交付の対象となる経費については、”河北町地域振興総合交付金の手引”の13頁をご覧ください。
※いきいきサロン事業を他の自治会と合同で実施している地区で、申請を代表地区が行う場合は、合算した経費を記入ください。</t>
        </r>
      </text>
    </comment>
    <comment ref="A17" authorId="0" shapeId="0" xr:uid="{2C9488FE-BAA2-4646-AC33-1046122BFCB1}">
      <text>
        <r>
          <rPr>
            <sz val="12"/>
            <color indexed="81"/>
            <rFont val="MS P ゴシック"/>
            <family val="3"/>
            <charset val="128"/>
          </rPr>
          <t>予定している具体的な事業の内容を記入してください。</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<sst xmlns="http://schemas.openxmlformats.org/spreadsheetml/2006/main" count="240" uniqueCount="126">
  <si>
    <t>様式第１号</t>
  </si>
  <si>
    <t xml:space="preserve">  　河北町長　森　谷　俊　雄　様</t>
  </si>
  <si>
    <t>【記入方法】</t>
  </si>
  <si>
    <t>区　　名</t>
  </si>
  <si>
    <t>薄黄色に色刷りされた欄を記入してください。</t>
  </si>
  <si>
    <t>記入例は手引きをご確認ください。</t>
  </si>
  <si>
    <t>区長氏名</t>
  </si>
  <si>
    <t>令和７年度河北町地域振興総合交付金交付申請書</t>
  </si>
  <si>
    <t>　令和７年度河北町地域振興総合交付金の交付を受けたいので、申請します。</t>
  </si>
  <si>
    <t>交付金申請額</t>
  </si>
  <si>
    <t>事　　業　　名</t>
  </si>
  <si>
    <t>交付申請額</t>
  </si>
  <si>
    <t>①区基本事業</t>
  </si>
  <si>
    <t>円</t>
  </si>
  <si>
    <t>②健康づくりいきいきサロン事業</t>
  </si>
  <si>
    <t>③安全安心地域づくり事業</t>
  </si>
  <si>
    <t>㋑自主防災組織の設置</t>
  </si>
  <si>
    <t>㋺防犯・防火・交通安全等活動の実施</t>
  </si>
  <si>
    <t>㋺防災訓練の実施</t>
  </si>
  <si>
    <t>㋺防災行動計画作成等実施</t>
  </si>
  <si>
    <t>㋩備品等購入</t>
  </si>
  <si>
    <t>④街路灯設置事業</t>
  </si>
  <si>
    <t>⑤美化活動事業</t>
  </si>
  <si>
    <t>⑥敬老事業</t>
  </si>
  <si>
    <t>⑦スポーツ交流大会参加事業</t>
  </si>
  <si>
    <t>⑧文化祭事業</t>
  </si>
  <si>
    <t>⑨生涯学習事業</t>
  </si>
  <si>
    <t>⑩蚊防除対策事業</t>
  </si>
  <si>
    <t>⑪自治公民館照明ＬＥＤ化事業</t>
  </si>
  <si>
    <t>⑫地域共助除雪事業</t>
  </si>
  <si>
    <t>⑬ごみステーション管理事業</t>
  </si>
  <si>
    <t>計（交付金算定額）Ａ</t>
  </si>
  <si>
    <t>（前年度調整額）Ｂ</t>
  </si>
  <si>
    <t>合　　　計　Ｃ（Ａ＋Ｂ）</t>
  </si>
  <si>
    <t>交付金算定基準表</t>
  </si>
  <si>
    <t>事業名</t>
  </si>
  <si>
    <t>基礎数値</t>
  </si>
  <si>
    <t>算　定　基　準</t>
  </si>
  <si>
    <t>４月１日で町内会に加入している世帯数</t>
  </si>
  <si>
    <t>①  50世帯まで</t>
  </si>
  <si>
    <t>×</t>
  </si>
  <si>
    <t>世帯</t>
  </si>
  <si>
    <t>＝</t>
  </si>
  <si>
    <t>②  51世帯から100世帯まで</t>
  </si>
  <si>
    <t>③  101世帯以上</t>
  </si>
  <si>
    <t>有無を選択してください</t>
  </si>
  <si>
    <t>②健康づくりい
　きいきサロン
　事業</t>
  </si>
  <si>
    <t>事業の実施</t>
  </si>
  <si>
    <r>
      <rPr>
        <sz val="12"/>
        <color theme="1"/>
        <rFont val="ＭＳ 明朝"/>
        <family val="1"/>
        <charset val="128"/>
      </rPr>
      <t>①</t>
    </r>
    <r>
      <rPr>
        <sz val="7"/>
        <color theme="1"/>
        <rFont val="ＭＳ 明朝"/>
        <family val="1"/>
        <charset val="128"/>
      </rPr>
      <t xml:space="preserve">  </t>
    </r>
    <r>
      <rPr>
        <sz val="12"/>
        <color theme="1"/>
        <rFont val="ＭＳ 明朝"/>
        <family val="1"/>
        <charset val="128"/>
      </rPr>
      <t>交付限度額</t>
    </r>
  </si>
  <si>
    <t>世帯数</t>
  </si>
  <si>
    <t>＋</t>
  </si>
  <si>
    <t>×　</t>
  </si>
  <si>
    <t>世帯)</t>
  </si>
  <si>
    <t>交付額</t>
  </si>
  <si>
    <t>②交付金算定額 (交付の対象となる経費）</t>
  </si>
  <si>
    <t>※交付限度額と交付金算定額のいずれか低い額</t>
  </si>
  <si>
    <t>③安全安心地域
　づくり事業</t>
  </si>
  <si>
    <t>自主防災組織の設置</t>
  </si>
  <si>
    <t>㋑</t>
  </si>
  <si>
    <t>年　　</t>
  </si>
  <si>
    <t>月設置（予定）</t>
  </si>
  <si>
    <t>１年目の場合は、15,000円</t>
  </si>
  <si>
    <t>２年目の場合は、10,000円</t>
  </si>
  <si>
    <t>開催予定</t>
  </si>
  <si>
    <t>㋺防犯・防火・交通安全等の啓蒙活動を実施</t>
  </si>
  <si>
    <t>　する場合</t>
  </si>
  <si>
    <t>㋺防災訓練（避難誘導・安否確認・情報伝達・</t>
  </si>
  <si>
    <t>　救命講習訓練等）を実施する場合</t>
  </si>
  <si>
    <t>㋺町内会版の防災行動計画を作成、更新の</t>
  </si>
  <si>
    <t>　ための活動を実施する場合</t>
  </si>
  <si>
    <t>備品購入予定</t>
  </si>
  <si>
    <t>㋩自主防災活動に必要な経費</t>
  </si>
  <si>
    <t>※防災行動計画作成(予定)の有無</t>
  </si>
  <si>
    <t xml:space="preserve">                  　　　　20,000円を限度</t>
  </si>
  <si>
    <t>④街路灯設置
　事業</t>
  </si>
  <si>
    <t>街路灯数</t>
  </si>
  <si>
    <t>地区で維持管理している街路灯数（４月１日時点）</t>
  </si>
  <si>
    <t>基</t>
  </si>
  <si>
    <t>道路清掃、側溝清掃、植樹桝などへの飾花事業</t>
  </si>
  <si>
    <t>のいずれかを実施する場合</t>
  </si>
  <si>
    <t>敬老会などの敬老事業を実施する場合</t>
  </si>
  <si>
    <t>人</t>
  </si>
  <si>
    <t>⑦スポーツ交流
　大会参加事業</t>
  </si>
  <si>
    <t>参加予定</t>
  </si>
  <si>
    <t>町主催のスポーツ交流大会に参加する場合</t>
  </si>
  <si>
    <t>参加する種目</t>
  </si>
  <si>
    <t>種目</t>
  </si>
  <si>
    <t>⑧文化祭事業　　</t>
  </si>
  <si>
    <t>文化祭を実施、又は参加する場合</t>
  </si>
  <si>
    <t>　</t>
  </si>
  <si>
    <t>生涯学習事業を実施する場合</t>
  </si>
  <si>
    <t>回</t>
  </si>
  <si>
    <t>（※限度は、２回まで）</t>
  </si>
  <si>
    <t>⑩蚊防除対策
　事業</t>
  </si>
  <si>
    <t>⑪自治公民館
　照明ＬＥＤ化
　事業</t>
  </si>
  <si>
    <t>実施予定</t>
  </si>
  <si>
    <t>台</t>
  </si>
  <si>
    <t>実績時に領収書の添付</t>
  </si>
  <si>
    <t>⑫地域共助除雪
  事業</t>
  </si>
  <si>
    <t>地区内での除雪活動を実施する場合</t>
  </si>
  <si>
    <t>⑬ごみステー
ション管理事業</t>
  </si>
  <si>
    <t>地区で設置・管理しているごみステーション数（４月１日時点）</t>
  </si>
  <si>
    <t>箇所</t>
  </si>
  <si>
    <t>合　　計</t>
  </si>
  <si>
    <t>交付金算定額　Ａ</t>
  </si>
  <si>
    <t>※算定基礎の欄の該当する部分に数値、金額や○を記入してください。</t>
  </si>
  <si>
    <t>令和7年度健康づくりいきいきサロン事業計画</t>
  </si>
  <si>
    <t>区　　　　名</t>
  </si>
  <si>
    <t>健康づくり推進協議会名</t>
  </si>
  <si>
    <t>　　河北町地域振興総合交付金交付申請書に添付する健康づくりいきいきサロン事業の計画</t>
  </si>
  <si>
    <t>は、次のとおりです。</t>
  </si>
  <si>
    <t>交付金算定額</t>
  </si>
  <si>
    <t>事業費</t>
  </si>
  <si>
    <t>交付対象経費</t>
  </si>
  <si>
    <t>（事業に要する経費）</t>
  </si>
  <si>
    <t>（左記のうち対象となる経費）</t>
  </si>
  <si>
    <t>⑴  健康づくり推進協議会運営事業</t>
  </si>
  <si>
    <t>（協議会の開催（必須事業））</t>
  </si>
  <si>
    <t>⑵  食生活及び栄養に関する健康づくり事業</t>
  </si>
  <si>
    <t>⑶  身体活動及び運動に関する健康づくり事業</t>
  </si>
  <si>
    <t>⑷　こころに関する健康づくり事業</t>
  </si>
  <si>
    <t>⑸　生活習慣病予防に関する健康づくり事業</t>
  </si>
  <si>
    <t>⑹  地域の伝統及び特性を生かした健康づくり事業</t>
  </si>
  <si>
    <t>合　　　　　計　</t>
  </si>
  <si>
    <t>※　健康づくりいきいきサロン事業の事務取扱により記入してください。</t>
  </si>
  <si>
    <t>（具体的内容　　　　　　　　　　　　　　　）</t>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</si>
</sst>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quot;円&quot;"/>
    <numFmt numFmtId="177" formatCode="&quot;（&quot;#,##0_ &quot;）世帯&quot;"/>
    <numFmt numFmtId="178" formatCode="#,###&quot;円&quot;"/>
    <numFmt numFmtId="179" formatCode="&quot;（&quot;#,##0_ "/>
    <numFmt numFmtId="180" formatCode="&quot;（&quot;#,##0_ &quot;）基&quot;"/>
    <numFmt numFmtId="181" formatCode="#,##0&quot;円&quot;"/>
    <numFmt numFmtId="182" formatCode="[$]ggge&quot;年&quot;m&quot;月&quot;d&quot;日&quot;;@" x16r2:formatCode16="[$-ja-JP-x-gannen]ggge&quot;年&quot;m&quot;月&quot;d&quot;日&quot;;@"/>
  </numFmts>
  <fonts count="18">
    <font>
      <sz val="11"/>
      <color theme="1"/>
      <name val="游ゴシック"/>
      <charset val="134"/>
      <scheme val="minor"/>
    </font>
    <font>
      <sz val="11"/>
      <color theme="1"/>
      <name val="ＭＳ 明朝"/>
      <family val="1"/>
      <charset val="128"/>
    </font>
    <font>
      <sz val="12"/>
      <color theme="1"/>
      <name val="ＭＳ 明朝"/>
      <family val="1"/>
      <charset val="128"/>
    </font>
    <font>
      <u/>
      <sz val="12"/>
      <color theme="1"/>
      <name val="ＭＳ 明朝"/>
      <family val="1"/>
      <charset val="128"/>
    </font>
    <font>
      <sz val="11.5"/>
      <color theme="1"/>
      <name val="ＭＳ 明朝"/>
      <family val="1"/>
      <charset val="128"/>
    </font>
    <font>
      <sz val="10.5"/>
      <color theme="1"/>
      <name val="ＭＳ 明朝"/>
      <family val="1"/>
      <charset val="128"/>
    </font>
    <font>
      <sz val="11"/>
      <name val="MS P ゴシック"/>
      <charset val="128"/>
    </font>
    <font>
      <sz val="12"/>
      <name val="ＭＳ Ｐゴシック"/>
      <family val="3"/>
      <charset val="128"/>
    </font>
    <font>
      <sz val="11"/>
      <color theme="1"/>
      <name val="游ゴシック"/>
      <family val="3"/>
      <charset val="128"/>
      <scheme val="minor"/>
    </font>
    <font>
      <sz val="12"/>
      <color theme="1"/>
      <name val="ＭＳ 明朝"/>
      <family val="1"/>
      <charset val="128"/>
    </font>
    <font>
      <sz val="7"/>
      <color theme="1"/>
      <name val="ＭＳ 明朝"/>
      <family val="1"/>
      <charset val="128"/>
    </font>
    <font>
      <sz val="11"/>
      <name val="ＭＳ Ｐゴシック"/>
      <family val="3"/>
      <charset val="128"/>
    </font>
    <font>
      <sz val="6"/>
      <name val="游ゴシック"/>
      <family val="3"/>
      <charset val="128"/>
      <scheme val="minor"/>
    </font>
    <font>
      <sz val="9"/>
      <color indexed="81"/>
      <name val="MS P ゴシック"/>
      <family val="3"/>
      <charset val="128"/>
    </font>
    <font>
      <sz val="11"/>
      <color theme="1"/>
      <name val="ＭＳ 明朝"/>
      <family val="1"/>
      <charset val="128"/>
    </font>
    <font>
      <sz val="11"/>
      <color indexed="81"/>
      <name val="MS P ゴシック"/>
      <family val="3"/>
      <charset val="128"/>
    </font>
    <font>
      <sz val="12"/>
      <color indexed="81"/>
      <name val="MS P ゴシック"/>
      <family val="3"/>
      <charset val="128"/>
    </font>
    <font>
      <sz val="11"/>
      <color rgb="FFFF0000"/>
      <name val="ＭＳ 明朝"/>
      <family val="1"/>
      <charset val="128"/>
    </font>
  </fonts>
  <fills count="4">
    <fill>
      <patternFill patternType="none"/>
    </fill>
    <fill>
      <patternFill patternType="gray125"/>
    </fill>
    <fill>
      <patternFill patternType="solid">
        <fgColor theme="7" tint="0.79995117038483843"/>
        <bgColor indexed="64"/>
      </patternFill>
    </fill>
    <fill>
      <patternFill patternType="solid">
        <fgColor theme="7" tint="0.79998168889431442"/>
        <bgColor indexed="64"/>
      </patternFill>
    </fill>
  </fills>
  <borders count="39">
    <border>
      <left/>
      <right/>
      <top/>
      <bottom/>
      <diagonal/>
    </border>
    <border>
      <left/>
      <right/>
      <top/>
      <bottom style="thin">
        <color auto="1"/>
      </bottom>
      <diagonal/>
    </border>
    <border>
      <left/>
      <right/>
      <top/>
      <bottom style="double">
        <color auto="1"/>
      </bottom>
      <diagonal/>
    </border>
    <border>
      <left style="thin">
        <color auto="1"/>
      </left>
      <right style="thin">
        <color auto="1"/>
      </right>
      <top style="thin">
        <color auto="1"/>
      </top>
      <bottom/>
      <diagonal/>
    </border>
    <border>
      <left style="thin">
        <color auto="1"/>
      </left>
      <right/>
      <top/>
      <bottom/>
      <diagonal/>
    </border>
    <border>
      <left/>
      <right style="double">
        <color auto="1"/>
      </right>
      <top/>
      <bottom/>
      <diagonal/>
    </border>
    <border>
      <left style="double">
        <color auto="1"/>
      </left>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double">
        <color auto="1"/>
      </right>
      <top/>
      <bottom style="thin">
        <color auto="1"/>
      </bottom>
      <diagonal/>
    </border>
    <border>
      <left style="double">
        <color auto="1"/>
      </left>
      <right/>
      <top/>
      <bottom style="thin">
        <color auto="1"/>
      </bottom>
      <diagonal/>
    </border>
    <border>
      <left style="thin">
        <color auto="1"/>
      </left>
      <right/>
      <top style="thin">
        <color auto="1"/>
      </top>
      <bottom/>
      <diagonal/>
    </border>
    <border>
      <left/>
      <right style="double">
        <color auto="1"/>
      </right>
      <top style="thin">
        <color auto="1"/>
      </top>
      <bottom/>
      <diagonal/>
    </border>
    <border>
      <left style="thin">
        <color auto="1"/>
      </left>
      <right style="thin">
        <color auto="1"/>
      </right>
      <top/>
      <bottom/>
      <diagonal/>
    </border>
    <border>
      <left style="thin">
        <color auto="1"/>
      </left>
      <right style="thin">
        <color auto="1"/>
      </right>
      <top/>
      <bottom style="double">
        <color auto="1"/>
      </bottom>
      <diagonal/>
    </border>
    <border>
      <left style="thin">
        <color auto="1"/>
      </left>
      <right/>
      <top/>
      <bottom style="double">
        <color auto="1"/>
      </bottom>
      <diagonal/>
    </border>
    <border>
      <left/>
      <right style="double">
        <color auto="1"/>
      </right>
      <top/>
      <bottom style="double">
        <color auto="1"/>
      </bottom>
      <diagonal/>
    </border>
    <border>
      <left style="double">
        <color auto="1"/>
      </left>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top style="double">
        <color auto="1"/>
      </top>
      <bottom style="thin">
        <color auto="1"/>
      </bottom>
      <diagonal/>
    </border>
    <border>
      <left/>
      <right/>
      <top style="double">
        <color auto="1"/>
      </top>
      <bottom style="thin">
        <color auto="1"/>
      </bottom>
      <diagonal/>
    </border>
    <border>
      <left/>
      <right style="double">
        <color auto="1"/>
      </right>
      <top style="thin">
        <color auto="1"/>
      </top>
      <bottom style="thin">
        <color auto="1"/>
      </bottom>
      <diagonal/>
    </border>
    <border>
      <left style="double">
        <color auto="1"/>
      </left>
      <right style="thin">
        <color auto="1"/>
      </right>
      <top style="thin">
        <color auto="1"/>
      </top>
      <bottom/>
      <diagonal/>
    </border>
    <border>
      <left style="double">
        <color auto="1"/>
      </left>
      <right style="thin">
        <color auto="1"/>
      </right>
      <top/>
      <bottom/>
      <diagonal/>
    </border>
    <border>
      <left style="double">
        <color auto="1"/>
      </left>
      <right style="thin">
        <color auto="1"/>
      </right>
      <top/>
      <bottom style="thin">
        <color auto="1"/>
      </bottom>
      <diagonal/>
    </border>
    <border>
      <left style="double">
        <color auto="1"/>
      </left>
      <right style="thin">
        <color auto="1"/>
      </right>
      <top style="double">
        <color auto="1"/>
      </top>
      <bottom style="thin">
        <color auto="1"/>
      </bottom>
      <diagonal/>
    </border>
    <border>
      <left style="thin">
        <color indexed="64"/>
      </left>
      <right style="thin">
        <color indexed="64"/>
      </right>
      <top style="thin">
        <color indexed="64"/>
      </top>
      <bottom style="thin">
        <color indexed="64"/>
      </bottom>
      <diagonal/>
    </border>
    <border>
      <left/>
      <right style="thin">
        <color indexed="64"/>
      </right>
      <top style="thin">
        <color auto="1"/>
      </top>
      <bottom style="thin">
        <color auto="1"/>
      </bottom>
      <diagonal/>
    </border>
    <border>
      <left style="thin">
        <color indexed="64"/>
      </left>
      <right/>
      <top style="thin">
        <color auto="1"/>
      </top>
      <bottom style="double">
        <color auto="1"/>
      </bottom>
      <diagonal/>
    </border>
    <border>
      <left/>
      <right style="thin">
        <color indexed="64"/>
      </right>
      <top style="thin">
        <color auto="1"/>
      </top>
      <bottom style="double">
        <color auto="1"/>
      </bottom>
      <diagonal/>
    </border>
    <border>
      <left/>
      <right style="thin">
        <color indexed="64"/>
      </right>
      <top/>
      <bottom style="thin">
        <color indexed="64"/>
      </bottom>
      <diagonal/>
    </border>
    <border>
      <left style="thin">
        <color auto="1"/>
      </left>
      <right style="double">
        <color indexed="64"/>
      </right>
      <top style="thin">
        <color auto="1"/>
      </top>
      <bottom style="thin">
        <color auto="1"/>
      </bottom>
      <diagonal/>
    </border>
    <border>
      <left style="thin">
        <color auto="1"/>
      </left>
      <right style="double">
        <color indexed="64"/>
      </right>
      <top style="thin">
        <color auto="1"/>
      </top>
      <bottom/>
      <diagonal/>
    </border>
    <border>
      <left style="double">
        <color indexed="64"/>
      </left>
      <right/>
      <top style="thin">
        <color auto="1"/>
      </top>
      <bottom style="thin">
        <color auto="1"/>
      </bottom>
      <diagonal/>
    </border>
    <border>
      <left/>
      <right style="double">
        <color indexed="64"/>
      </right>
      <top style="double">
        <color auto="1"/>
      </top>
      <bottom style="thin">
        <color auto="1"/>
      </bottom>
      <diagonal/>
    </border>
    <border>
      <left/>
      <right/>
      <top style="thin">
        <color auto="1"/>
      </top>
      <bottom style="double">
        <color auto="1"/>
      </bottom>
      <diagonal/>
    </border>
    <border>
      <left/>
      <right style="double">
        <color indexed="64"/>
      </right>
      <top style="thin">
        <color auto="1"/>
      </top>
      <bottom style="double">
        <color auto="1"/>
      </bottom>
      <diagonal/>
    </border>
  </borders>
  <cellStyleXfs count="2">
    <xf numFmtId="0" fontId="0" fillId="0" borderId="0"/>
    <xf numFmtId="38" fontId="8" fillId="0" borderId="0" applyFont="0" applyFill="0" applyBorder="0" applyAlignment="0" applyProtection="0">
      <alignment vertical="center"/>
    </xf>
  </cellStyleXfs>
  <cellXfs count="195">
    <xf numFmtId="0" fontId="0" fillId="0" borderId="0" xfId="0"/>
    <xf numFmtId="0" fontId="1" fillId="0" borderId="0" xfId="0" applyFont="1"/>
    <xf numFmtId="0" fontId="2" fillId="0" borderId="0" xfId="0" applyFont="1"/>
    <xf numFmtId="0" fontId="2" fillId="0" borderId="0" xfId="0" applyFont="1" applyAlignment="1">
      <alignment horizontal="right"/>
    </xf>
    <xf numFmtId="0" fontId="3" fillId="0" borderId="0" xfId="0" applyFont="1"/>
    <xf numFmtId="0" fontId="2" fillId="0" borderId="0" xfId="0" applyFont="1" applyBorder="1" applyAlignment="1">
      <alignment horizontal="right"/>
    </xf>
    <xf numFmtId="0" fontId="2" fillId="0" borderId="1" xfId="0" applyFont="1" applyBorder="1"/>
    <xf numFmtId="0" fontId="2" fillId="0" borderId="2" xfId="0" applyFont="1" applyBorder="1"/>
    <xf numFmtId="0" fontId="2" fillId="0" borderId="3" xfId="0" applyFont="1" applyBorder="1" applyAlignment="1">
      <alignment horizontal="center" vertical="center" wrapText="1"/>
    </xf>
    <xf numFmtId="0" fontId="2" fillId="0" borderId="7" xfId="0" applyFont="1" applyBorder="1" applyAlignment="1">
      <alignment horizontal="center" vertical="center" wrapText="1"/>
    </xf>
    <xf numFmtId="0" fontId="2" fillId="0" borderId="3" xfId="0" applyFont="1" applyBorder="1" applyAlignment="1">
      <alignment horizontal="justify" vertical="center" wrapText="1"/>
    </xf>
    <xf numFmtId="0" fontId="2" fillId="0" borderId="7" xfId="0" applyFont="1" applyBorder="1" applyAlignment="1">
      <alignment horizontal="justify" vertical="center" wrapText="1"/>
    </xf>
    <xf numFmtId="0" fontId="2" fillId="0" borderId="13" xfId="0" applyFont="1" applyBorder="1" applyAlignment="1">
      <alignment horizontal="justify" vertical="center" wrapText="1"/>
    </xf>
    <xf numFmtId="3" fontId="2" fillId="0" borderId="8" xfId="0" applyNumberFormat="1" applyFont="1" applyBorder="1" applyAlignment="1">
      <alignment horizontal="right" vertical="center" shrinkToFit="1"/>
    </xf>
    <xf numFmtId="178" fontId="2" fillId="0" borderId="9" xfId="0" applyNumberFormat="1" applyFont="1" applyBorder="1" applyAlignment="1">
      <alignment horizontal="center" vertical="center" wrapText="1"/>
    </xf>
    <xf numFmtId="3" fontId="2" fillId="0" borderId="17" xfId="0" applyNumberFormat="1" applyFont="1" applyBorder="1" applyAlignment="1">
      <alignment horizontal="right" vertical="center" shrinkToFit="1"/>
    </xf>
    <xf numFmtId="178" fontId="2" fillId="0" borderId="16" xfId="0" applyNumberFormat="1" applyFont="1" applyBorder="1" applyAlignment="1">
      <alignment horizontal="center" vertical="center" wrapText="1"/>
    </xf>
    <xf numFmtId="0" fontId="1" fillId="0" borderId="0" xfId="0" applyFont="1" applyFill="1"/>
    <xf numFmtId="0" fontId="2" fillId="0" borderId="0" xfId="0" applyFont="1" applyAlignment="1">
      <alignment vertical="center"/>
    </xf>
    <xf numFmtId="0" fontId="2" fillId="0" borderId="11" xfId="0" applyFont="1" applyBorder="1" applyAlignment="1">
      <alignment horizontal="center" vertical="center" wrapText="1"/>
    </xf>
    <xf numFmtId="0" fontId="2" fillId="0" borderId="4" xfId="0" applyFont="1" applyBorder="1" applyAlignment="1">
      <alignment horizontal="justify" vertical="center" wrapText="1"/>
    </xf>
    <xf numFmtId="0" fontId="2" fillId="0" borderId="13" xfId="0" applyFont="1" applyBorder="1" applyAlignment="1">
      <alignment horizontal="center" vertical="center" wrapText="1"/>
    </xf>
    <xf numFmtId="3" fontId="2" fillId="0" borderId="4" xfId="0" applyNumberFormat="1" applyFont="1" applyBorder="1" applyAlignment="1">
      <alignment vertical="center" shrinkToFit="1"/>
    </xf>
    <xf numFmtId="0" fontId="2" fillId="0" borderId="0" xfId="0" applyFont="1" applyBorder="1" applyAlignment="1">
      <alignment horizontal="center" vertical="center" shrinkToFit="1"/>
    </xf>
    <xf numFmtId="0" fontId="2" fillId="0" borderId="0" xfId="0" applyFont="1" applyBorder="1" applyAlignment="1">
      <alignment vertical="center" shrinkToFit="1"/>
    </xf>
    <xf numFmtId="177" fontId="2" fillId="2" borderId="13" xfId="0" applyNumberFormat="1" applyFont="1" applyFill="1" applyBorder="1" applyAlignment="1">
      <alignment horizontal="center" vertical="center"/>
    </xf>
    <xf numFmtId="0" fontId="1" fillId="0" borderId="7" xfId="0" applyFont="1" applyBorder="1" applyAlignment="1">
      <alignment vertical="center" wrapText="1"/>
    </xf>
    <xf numFmtId="0" fontId="2" fillId="0" borderId="1" xfId="0" applyFont="1" applyBorder="1" applyAlignment="1">
      <alignment horizontal="center" vertical="center" shrinkToFit="1"/>
    </xf>
    <xf numFmtId="0" fontId="2" fillId="0" borderId="0" xfId="0" applyFont="1" applyBorder="1" applyAlignment="1">
      <alignment horizontal="justify" vertical="center" shrinkToFit="1"/>
    </xf>
    <xf numFmtId="0" fontId="1" fillId="0" borderId="13" xfId="0" applyFont="1" applyBorder="1" applyAlignment="1">
      <alignment vertical="center" wrapText="1"/>
    </xf>
    <xf numFmtId="0" fontId="2" fillId="0" borderId="0" xfId="0" applyFont="1" applyBorder="1" applyAlignment="1">
      <alignment horizontal="right" vertical="center" wrapText="1"/>
    </xf>
    <xf numFmtId="0" fontId="2" fillId="2" borderId="13" xfId="0" applyFont="1" applyFill="1" applyBorder="1" applyAlignment="1">
      <alignment horizontal="center" vertical="center" wrapText="1"/>
    </xf>
    <xf numFmtId="0" fontId="1" fillId="0" borderId="13" xfId="0" applyFont="1" applyBorder="1" applyAlignment="1">
      <alignment vertical="top" wrapText="1"/>
    </xf>
    <xf numFmtId="0" fontId="2" fillId="0" borderId="1" xfId="0" applyFont="1" applyBorder="1" applyAlignment="1">
      <alignment horizontal="right" vertical="center" wrapText="1"/>
    </xf>
    <xf numFmtId="0" fontId="2" fillId="0" borderId="3" xfId="0" applyFont="1" applyBorder="1" applyAlignment="1">
      <alignment horizontal="center" vertical="center"/>
    </xf>
    <xf numFmtId="0" fontId="5" fillId="0" borderId="3" xfId="0" applyFont="1" applyBorder="1" applyAlignment="1">
      <alignment horizontal="center" vertical="center" shrinkToFit="1"/>
    </xf>
    <xf numFmtId="0" fontId="2" fillId="0" borderId="20" xfId="0" applyFont="1" applyBorder="1" applyAlignment="1">
      <alignment vertical="center"/>
    </xf>
    <xf numFmtId="0" fontId="2" fillId="0" borderId="0" xfId="0" applyFont="1" applyBorder="1" applyAlignment="1">
      <alignment vertical="center"/>
    </xf>
    <xf numFmtId="180" fontId="2" fillId="2" borderId="7" xfId="0" applyNumberFormat="1" applyFont="1" applyFill="1" applyBorder="1" applyAlignment="1">
      <alignment horizontal="center" vertical="center"/>
    </xf>
    <xf numFmtId="0" fontId="2" fillId="0" borderId="0" xfId="0" applyFont="1" applyBorder="1" applyAlignment="1">
      <alignment vertical="center" wrapText="1"/>
    </xf>
    <xf numFmtId="0" fontId="2" fillId="0" borderId="0" xfId="0" applyFont="1" applyBorder="1" applyAlignment="1">
      <alignment horizontal="justify" vertical="center" wrapText="1"/>
    </xf>
    <xf numFmtId="3" fontId="2" fillId="0" borderId="0" xfId="0" applyNumberFormat="1" applyFont="1" applyAlignment="1">
      <alignment vertical="center" shrinkToFit="1"/>
    </xf>
    <xf numFmtId="0" fontId="2" fillId="0" borderId="20" xfId="0" applyFont="1" applyBorder="1" applyAlignment="1">
      <alignment horizontal="center" vertical="center" shrinkToFit="1"/>
    </xf>
    <xf numFmtId="0" fontId="2" fillId="0" borderId="20" xfId="0" applyFont="1" applyBorder="1" applyAlignment="1">
      <alignment vertical="center" wrapText="1"/>
    </xf>
    <xf numFmtId="0" fontId="2" fillId="0" borderId="20" xfId="0" applyFont="1" applyBorder="1" applyAlignment="1">
      <alignment horizontal="center" vertical="center"/>
    </xf>
    <xf numFmtId="0" fontId="2" fillId="0" borderId="1" xfId="0" applyFont="1" applyBorder="1" applyAlignment="1">
      <alignment vertical="center" shrinkToFit="1"/>
    </xf>
    <xf numFmtId="0" fontId="2" fillId="0" borderId="0" xfId="0" applyFont="1" applyAlignment="1">
      <alignment horizontal="center" vertical="center"/>
    </xf>
    <xf numFmtId="0" fontId="2" fillId="0" borderId="1" xfId="0" applyFont="1" applyBorder="1" applyAlignment="1">
      <alignment horizontal="left" vertical="center" shrinkToFit="1"/>
    </xf>
    <xf numFmtId="0" fontId="2" fillId="0" borderId="0"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0" xfId="0" applyFont="1" applyBorder="1" applyAlignment="1">
      <alignment horizontal="justify" vertical="center"/>
    </xf>
    <xf numFmtId="0" fontId="2" fillId="0" borderId="24" xfId="0" applyFont="1" applyBorder="1" applyAlignment="1">
      <alignment horizontal="center" vertical="center" wrapText="1"/>
    </xf>
    <xf numFmtId="0" fontId="2" fillId="0" borderId="0" xfId="0" applyFont="1" applyFill="1" applyAlignment="1">
      <alignment horizontal="center" vertical="center" wrapText="1"/>
    </xf>
    <xf numFmtId="178" fontId="2" fillId="0" borderId="0" xfId="0" applyNumberFormat="1" applyFont="1" applyFill="1" applyAlignment="1">
      <alignment horizontal="right" vertical="center" wrapText="1"/>
    </xf>
    <xf numFmtId="176" fontId="2" fillId="0" borderId="0" xfId="0" applyNumberFormat="1" applyFont="1" applyFill="1" applyAlignment="1">
      <alignment horizontal="right" vertical="center" wrapText="1"/>
    </xf>
    <xf numFmtId="178" fontId="2" fillId="0" borderId="0" xfId="0" applyNumberFormat="1" applyFont="1" applyFill="1" applyAlignment="1">
      <alignment horizontal="right" vertical="center" wrapText="1"/>
    </xf>
    <xf numFmtId="181" fontId="2" fillId="0" borderId="0" xfId="0" applyNumberFormat="1" applyFont="1" applyFill="1" applyAlignment="1">
      <alignment horizontal="right" vertical="center" wrapText="1"/>
    </xf>
    <xf numFmtId="3" fontId="1" fillId="0" borderId="0" xfId="0" applyNumberFormat="1" applyFont="1"/>
    <xf numFmtId="178" fontId="2" fillId="0" borderId="27" xfId="0" applyNumberFormat="1" applyFont="1" applyBorder="1" applyAlignment="1">
      <alignment horizontal="right" vertical="center" wrapText="1"/>
    </xf>
    <xf numFmtId="0" fontId="2" fillId="0" borderId="0" xfId="0" applyFont="1" applyFill="1" applyAlignment="1">
      <alignment horizontal="center" vertical="center"/>
    </xf>
    <xf numFmtId="0" fontId="3" fillId="0" borderId="0" xfId="0" applyFont="1" applyAlignment="1">
      <alignment horizontal="right"/>
    </xf>
    <xf numFmtId="0" fontId="14" fillId="0" borderId="0" xfId="0" applyFont="1"/>
    <xf numFmtId="0" fontId="9" fillId="2" borderId="13" xfId="0" applyFont="1" applyFill="1" applyBorder="1" applyAlignment="1">
      <alignment horizontal="justify" vertical="center" wrapText="1"/>
    </xf>
    <xf numFmtId="0" fontId="9" fillId="2" borderId="14" xfId="0" applyFont="1" applyFill="1" applyBorder="1" applyAlignment="1">
      <alignment horizontal="justify" vertical="center" wrapText="1"/>
    </xf>
    <xf numFmtId="0" fontId="9" fillId="2" borderId="7" xfId="0" applyFont="1" applyFill="1" applyBorder="1" applyAlignment="1">
      <alignment horizontal="justify" vertical="center" wrapText="1"/>
    </xf>
    <xf numFmtId="0" fontId="2" fillId="0" borderId="8" xfId="0" applyFont="1" applyBorder="1" applyAlignment="1">
      <alignment vertical="center" wrapText="1"/>
    </xf>
    <xf numFmtId="0" fontId="17" fillId="0" borderId="0" xfId="0" applyFont="1"/>
    <xf numFmtId="0" fontId="17" fillId="0" borderId="0" xfId="0" applyFont="1" applyFill="1"/>
    <xf numFmtId="176" fontId="2" fillId="0" borderId="1" xfId="0" applyNumberFormat="1" applyFont="1" applyBorder="1" applyAlignment="1">
      <alignment horizontal="right" vertical="center" wrapText="1"/>
    </xf>
    <xf numFmtId="0" fontId="2" fillId="0" borderId="4" xfId="0" applyFont="1" applyBorder="1" applyAlignment="1">
      <alignment vertical="center" wrapText="1"/>
    </xf>
    <xf numFmtId="3" fontId="2" fillId="0" borderId="1" xfId="0" applyNumberFormat="1" applyFont="1" applyBorder="1" applyAlignment="1">
      <alignment horizontal="right" vertical="center" shrinkToFit="1"/>
    </xf>
    <xf numFmtId="182" fontId="9" fillId="3" borderId="0" xfId="0" applyNumberFormat="1" applyFont="1" applyFill="1" applyAlignment="1">
      <alignment horizontal="center" vertical="center" shrinkToFit="1"/>
    </xf>
    <xf numFmtId="182" fontId="2" fillId="3" borderId="0" xfId="0" applyNumberFormat="1" applyFont="1" applyFill="1" applyAlignment="1">
      <alignment horizontal="center" vertical="center" shrinkToFit="1"/>
    </xf>
    <xf numFmtId="0" fontId="2" fillId="3" borderId="1" xfId="0" applyFont="1" applyFill="1" applyBorder="1" applyAlignment="1">
      <alignment horizontal="center" shrinkToFit="1"/>
    </xf>
    <xf numFmtId="0" fontId="3" fillId="3" borderId="1" xfId="0" applyFont="1" applyFill="1" applyBorder="1" applyAlignment="1">
      <alignment horizontal="center" shrinkToFit="1"/>
    </xf>
    <xf numFmtId="0" fontId="2" fillId="0" borderId="0" xfId="0" applyFont="1" applyAlignment="1">
      <alignment horizontal="center"/>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18" xfId="0" applyFont="1" applyBorder="1" applyAlignment="1">
      <alignment horizontal="justify" vertical="center" wrapText="1"/>
    </xf>
    <xf numFmtId="0" fontId="2" fillId="0" borderId="19" xfId="0" applyFont="1" applyBorder="1" applyAlignment="1">
      <alignment horizontal="justify" vertical="center" wrapText="1"/>
    </xf>
    <xf numFmtId="0" fontId="2" fillId="0" borderId="18" xfId="0" applyFont="1" applyBorder="1" applyAlignment="1">
      <alignment vertical="center" shrinkToFit="1"/>
    </xf>
    <xf numFmtId="0" fontId="2" fillId="0" borderId="19" xfId="0" applyFont="1" applyBorder="1" applyAlignment="1">
      <alignment vertical="center" shrinkToFi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11" xfId="0" applyFont="1" applyBorder="1" applyAlignment="1">
      <alignment horizontal="left" vertical="center" shrinkToFit="1"/>
    </xf>
    <xf numFmtId="0" fontId="2" fillId="0" borderId="20" xfId="0" applyFont="1" applyBorder="1" applyAlignment="1">
      <alignment horizontal="left" vertical="center" shrinkToFit="1"/>
    </xf>
    <xf numFmtId="0" fontId="2" fillId="0" borderId="12" xfId="0" applyFont="1" applyBorder="1" applyAlignment="1">
      <alignment horizontal="left" vertical="center" shrinkToFit="1"/>
    </xf>
    <xf numFmtId="3" fontId="2" fillId="0" borderId="4" xfId="0" applyNumberFormat="1" applyFont="1" applyBorder="1" applyAlignment="1">
      <alignment vertical="center" shrinkToFit="1"/>
    </xf>
    <xf numFmtId="3" fontId="2" fillId="0" borderId="0" xfId="0" applyNumberFormat="1" applyFont="1" applyBorder="1" applyAlignment="1">
      <alignment vertical="center" shrinkToFit="1"/>
    </xf>
    <xf numFmtId="0" fontId="2" fillId="0" borderId="0" xfId="0" applyFont="1" applyFill="1" applyBorder="1" applyAlignment="1">
      <alignment horizontal="center" vertical="center" shrinkToFit="1"/>
    </xf>
    <xf numFmtId="0" fontId="2" fillId="0" borderId="0" xfId="0" applyFont="1" applyBorder="1" applyAlignment="1">
      <alignment horizontal="center" vertical="center" shrinkToFit="1"/>
    </xf>
    <xf numFmtId="3" fontId="2" fillId="0" borderId="0" xfId="0" applyNumberFormat="1" applyFont="1" applyBorder="1" applyAlignment="1">
      <alignment horizontal="right" vertical="center" shrinkToFit="1"/>
    </xf>
    <xf numFmtId="0" fontId="2" fillId="0" borderId="4" xfId="0" applyFont="1" applyBorder="1" applyAlignment="1">
      <alignment horizontal="left" vertical="center" shrinkToFit="1"/>
    </xf>
    <xf numFmtId="0" fontId="2" fillId="0" borderId="0" xfId="0" applyFont="1" applyBorder="1" applyAlignment="1">
      <alignment horizontal="left" vertical="center" shrinkToFit="1"/>
    </xf>
    <xf numFmtId="0" fontId="2" fillId="0" borderId="5" xfId="0" applyFont="1" applyBorder="1" applyAlignment="1">
      <alignment horizontal="left" vertical="center" shrinkToFit="1"/>
    </xf>
    <xf numFmtId="0" fontId="2" fillId="0" borderId="4" xfId="0" applyFont="1" applyBorder="1" applyAlignment="1">
      <alignment vertical="center" shrinkToFit="1"/>
    </xf>
    <xf numFmtId="0" fontId="2" fillId="0" borderId="0" xfId="0" applyFont="1" applyBorder="1" applyAlignment="1">
      <alignment vertical="center" shrinkToFit="1"/>
    </xf>
    <xf numFmtId="0" fontId="2" fillId="0" borderId="8"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0" xfId="0" applyFont="1" applyBorder="1" applyAlignment="1">
      <alignment horizontal="right" vertical="center" shrinkToFit="1"/>
    </xf>
    <xf numFmtId="0" fontId="2" fillId="0" borderId="11" xfId="0" applyFont="1" applyBorder="1" applyAlignment="1">
      <alignment horizontal="left" vertical="center" wrapText="1"/>
    </xf>
    <xf numFmtId="0" fontId="2" fillId="0" borderId="20" xfId="0" applyFont="1" applyBorder="1" applyAlignment="1">
      <alignment horizontal="left" vertical="center" wrapText="1"/>
    </xf>
    <xf numFmtId="0" fontId="2" fillId="0" borderId="12" xfId="0" applyFont="1" applyBorder="1" applyAlignment="1">
      <alignment horizontal="left" vertical="center" wrapText="1"/>
    </xf>
    <xf numFmtId="179" fontId="2" fillId="0" borderId="0" xfId="0" applyNumberFormat="1" applyFont="1" applyBorder="1" applyAlignment="1">
      <alignment horizontal="center" vertical="center" shrinkToFit="1"/>
    </xf>
    <xf numFmtId="3" fontId="2" fillId="0" borderId="0" xfId="0" applyNumberFormat="1" applyFont="1" applyAlignment="1">
      <alignment horizontal="center" vertical="center" shrinkToFit="1"/>
    </xf>
    <xf numFmtId="0" fontId="2" fillId="0" borderId="4" xfId="0" applyFont="1" applyBorder="1" applyAlignment="1">
      <alignment horizontal="left" vertical="center" wrapText="1"/>
    </xf>
    <xf numFmtId="0" fontId="2" fillId="0" borderId="0" xfId="0" applyFont="1" applyBorder="1" applyAlignment="1">
      <alignment horizontal="left" vertical="center" wrapText="1"/>
    </xf>
    <xf numFmtId="0" fontId="2" fillId="0" borderId="5" xfId="0" applyFont="1" applyBorder="1" applyAlignment="1">
      <alignment horizontal="left" vertical="center" wrapText="1"/>
    </xf>
    <xf numFmtId="0" fontId="4" fillId="0" borderId="8" xfId="0" applyFont="1" applyBorder="1" applyAlignment="1">
      <alignment horizontal="left" vertical="center" wrapText="1"/>
    </xf>
    <xf numFmtId="0" fontId="4" fillId="0" borderId="1" xfId="0" applyFont="1" applyBorder="1" applyAlignment="1">
      <alignment horizontal="left" vertical="center" wrapText="1"/>
    </xf>
    <xf numFmtId="0" fontId="4" fillId="0" borderId="9" xfId="0" applyFont="1" applyBorder="1" applyAlignment="1">
      <alignment horizontal="left" vertical="center" wrapText="1"/>
    </xf>
    <xf numFmtId="0" fontId="2" fillId="3" borderId="0" xfId="0" applyFont="1" applyFill="1" applyBorder="1" applyAlignment="1">
      <alignment horizontal="center" vertical="center" wrapText="1"/>
    </xf>
    <xf numFmtId="3" fontId="2" fillId="3" borderId="0" xfId="0" applyNumberFormat="1" applyFont="1" applyFill="1" applyBorder="1" applyAlignment="1">
      <alignment horizontal="center" vertical="center" wrapText="1"/>
    </xf>
    <xf numFmtId="3" fontId="2" fillId="2" borderId="0" xfId="0" applyNumberFormat="1" applyFont="1" applyFill="1" applyBorder="1" applyAlignment="1">
      <alignment horizontal="center" vertical="center" wrapText="1"/>
    </xf>
    <xf numFmtId="0" fontId="2" fillId="0" borderId="0" xfId="0" applyFont="1" applyAlignment="1">
      <alignment vertical="center" wrapText="1"/>
    </xf>
    <xf numFmtId="0" fontId="2" fillId="0" borderId="5" xfId="0" applyFont="1" applyBorder="1" applyAlignment="1">
      <alignment vertical="center" wrapText="1"/>
    </xf>
    <xf numFmtId="0" fontId="2" fillId="0" borderId="4" xfId="0" applyFont="1" applyBorder="1" applyAlignment="1">
      <alignment horizontal="right" vertical="center" wrapText="1"/>
    </xf>
    <xf numFmtId="0" fontId="2" fillId="0" borderId="0" xfId="0" applyFont="1" applyBorder="1" applyAlignment="1">
      <alignment horizontal="right" vertical="center" wrapText="1"/>
    </xf>
    <xf numFmtId="0" fontId="2" fillId="0" borderId="5" xfId="0" applyFont="1" applyBorder="1" applyAlignment="1">
      <alignment horizontal="right" vertical="center" wrapText="1"/>
    </xf>
    <xf numFmtId="0" fontId="2" fillId="0" borderId="8" xfId="0" applyFont="1" applyBorder="1" applyAlignment="1">
      <alignment horizontal="right" vertical="center" wrapText="1"/>
    </xf>
    <xf numFmtId="0" fontId="2" fillId="0" borderId="1" xfId="0" applyFont="1" applyBorder="1" applyAlignment="1">
      <alignment horizontal="right" vertical="center" wrapText="1"/>
    </xf>
    <xf numFmtId="0" fontId="2" fillId="0" borderId="9" xfId="0" applyFont="1" applyBorder="1" applyAlignment="1">
      <alignment horizontal="right" vertical="center" wrapText="1"/>
    </xf>
    <xf numFmtId="0" fontId="2" fillId="0" borderId="8" xfId="0" applyFont="1" applyBorder="1" applyAlignment="1">
      <alignment vertical="center" wrapText="1"/>
    </xf>
    <xf numFmtId="0" fontId="2" fillId="0" borderId="1" xfId="0" applyFont="1" applyBorder="1" applyAlignment="1">
      <alignment vertical="center" wrapText="1"/>
    </xf>
    <xf numFmtId="3" fontId="2" fillId="0" borderId="1" xfId="0" applyNumberFormat="1" applyFont="1" applyBorder="1" applyAlignment="1">
      <alignment horizontal="right" vertical="center" shrinkToFit="1"/>
    </xf>
    <xf numFmtId="0" fontId="2" fillId="3" borderId="0" xfId="0" applyFont="1" applyFill="1" applyAlignment="1">
      <alignment horizontal="center" vertical="center"/>
    </xf>
    <xf numFmtId="3" fontId="2" fillId="0" borderId="8" xfId="0" applyNumberFormat="1" applyFont="1" applyBorder="1" applyAlignment="1">
      <alignment vertical="center" shrinkToFit="1"/>
    </xf>
    <xf numFmtId="3" fontId="2" fillId="0" borderId="1" xfId="0" applyNumberFormat="1" applyFont="1" applyBorder="1" applyAlignment="1">
      <alignment vertical="center" shrinkToFit="1"/>
    </xf>
    <xf numFmtId="0" fontId="2" fillId="0" borderId="1" xfId="0" applyFont="1" applyFill="1" applyBorder="1" applyAlignment="1">
      <alignment horizontal="center" vertical="center" shrinkToFit="1"/>
    </xf>
    <xf numFmtId="0" fontId="2" fillId="0" borderId="0" xfId="0" applyFont="1" applyAlignment="1">
      <alignment horizontal="left" vertical="center" shrinkToFit="1"/>
    </xf>
    <xf numFmtId="0" fontId="2" fillId="0" borderId="0" xfId="0" applyFont="1" applyAlignment="1">
      <alignment horizontal="left" vertical="center" wrapText="1"/>
    </xf>
    <xf numFmtId="3" fontId="2" fillId="3" borderId="1" xfId="0" applyNumberFormat="1" applyFont="1" applyFill="1" applyBorder="1" applyAlignment="1">
      <alignment horizontal="center" vertical="center" shrinkToFit="1"/>
    </xf>
    <xf numFmtId="3" fontId="2" fillId="3" borderId="0" xfId="0" applyNumberFormat="1" applyFont="1" applyFill="1" applyBorder="1" applyAlignment="1">
      <alignment horizontal="center" vertical="center" shrinkToFit="1"/>
    </xf>
    <xf numFmtId="0" fontId="2" fillId="3" borderId="8" xfId="0" applyFont="1" applyFill="1" applyBorder="1" applyAlignment="1">
      <alignment vertical="center" shrinkToFit="1"/>
    </xf>
    <xf numFmtId="0" fontId="2" fillId="3" borderId="1" xfId="0" applyFont="1" applyFill="1" applyBorder="1" applyAlignment="1">
      <alignment vertical="center" shrinkToFit="1"/>
    </xf>
    <xf numFmtId="0" fontId="2" fillId="0" borderId="1" xfId="0" applyFont="1" applyBorder="1" applyAlignment="1">
      <alignment horizontal="left" vertical="center" wrapText="1"/>
    </xf>
    <xf numFmtId="3" fontId="2" fillId="0" borderId="11" xfId="0" applyNumberFormat="1" applyFont="1" applyBorder="1" applyAlignment="1">
      <alignment vertical="center" shrinkToFit="1"/>
    </xf>
    <xf numFmtId="3" fontId="2" fillId="0" borderId="20" xfId="0" applyNumberFormat="1" applyFont="1" applyBorder="1" applyAlignment="1">
      <alignment vertical="center" shrinkToFit="1"/>
    </xf>
    <xf numFmtId="3" fontId="2" fillId="3" borderId="20" xfId="0" applyNumberFormat="1" applyFont="1" applyFill="1" applyBorder="1" applyAlignment="1">
      <alignment horizontal="center" vertical="center" shrinkToFit="1"/>
    </xf>
    <xf numFmtId="0" fontId="2" fillId="0" borderId="20" xfId="0" applyFont="1" applyBorder="1" applyAlignment="1">
      <alignment horizontal="center" vertical="center" shrinkToFit="1"/>
    </xf>
    <xf numFmtId="3" fontId="2" fillId="0" borderId="20" xfId="0" applyNumberFormat="1" applyFont="1" applyBorder="1" applyAlignment="1">
      <alignment horizontal="right" vertical="center" shrinkToFit="1"/>
    </xf>
    <xf numFmtId="0" fontId="2" fillId="0" borderId="11" xfId="0" applyFont="1" applyBorder="1" applyAlignment="1">
      <alignment vertical="center" wrapText="1"/>
    </xf>
    <xf numFmtId="0" fontId="2" fillId="0" borderId="20" xfId="0" applyFont="1" applyBorder="1" applyAlignment="1">
      <alignment vertical="center" wrapText="1"/>
    </xf>
    <xf numFmtId="0" fontId="2" fillId="0" borderId="20" xfId="0" applyFont="1" applyBorder="1" applyAlignment="1">
      <alignment horizontal="center" vertical="center"/>
    </xf>
    <xf numFmtId="0" fontId="2" fillId="0" borderId="11"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3" xfId="0" applyFont="1" applyBorder="1" applyAlignment="1">
      <alignment horizontal="center" vertical="center" wrapText="1"/>
    </xf>
    <xf numFmtId="0" fontId="2" fillId="0" borderId="13" xfId="0" applyFont="1" applyBorder="1" applyAlignment="1">
      <alignment horizontal="center" vertical="center" wrapText="1"/>
    </xf>
    <xf numFmtId="178" fontId="2" fillId="0" borderId="24" xfId="0" applyNumberFormat="1" applyFont="1" applyBorder="1" applyAlignment="1">
      <alignment horizontal="right" vertical="center" wrapText="1"/>
    </xf>
    <xf numFmtId="178" fontId="2" fillId="0" borderId="25" xfId="0" applyNumberFormat="1" applyFont="1" applyBorder="1" applyAlignment="1">
      <alignment horizontal="right" vertical="center" wrapText="1"/>
    </xf>
    <xf numFmtId="178" fontId="2" fillId="0" borderId="26" xfId="0" applyNumberFormat="1" applyFont="1" applyBorder="1" applyAlignment="1">
      <alignment horizontal="right" vertical="center" wrapText="1"/>
    </xf>
    <xf numFmtId="176" fontId="2" fillId="0" borderId="24" xfId="0" applyNumberFormat="1" applyFont="1" applyBorder="1" applyAlignment="1">
      <alignment horizontal="right" vertical="center" wrapText="1"/>
    </xf>
    <xf numFmtId="176" fontId="2" fillId="0" borderId="25" xfId="0" applyNumberFormat="1" applyFont="1" applyBorder="1" applyAlignment="1">
      <alignment horizontal="right" vertical="center" wrapText="1"/>
    </xf>
    <xf numFmtId="176" fontId="2" fillId="0" borderId="26" xfId="0" applyNumberFormat="1" applyFont="1" applyBorder="1" applyAlignment="1">
      <alignment horizontal="right" vertical="center" wrapText="1"/>
    </xf>
    <xf numFmtId="178" fontId="2" fillId="2" borderId="25" xfId="0" applyNumberFormat="1" applyFont="1" applyFill="1" applyBorder="1" applyAlignment="1">
      <alignment horizontal="right" vertical="center" wrapText="1"/>
    </xf>
    <xf numFmtId="181" fontId="2" fillId="0" borderId="24" xfId="0" applyNumberFormat="1" applyFont="1" applyBorder="1" applyAlignment="1">
      <alignment horizontal="right" vertical="center" wrapText="1"/>
    </xf>
    <xf numFmtId="181" fontId="2" fillId="0" borderId="25" xfId="0" applyNumberFormat="1" applyFont="1" applyBorder="1" applyAlignment="1">
      <alignment horizontal="right" vertical="center" wrapText="1"/>
    </xf>
    <xf numFmtId="178" fontId="2" fillId="3" borderId="24" xfId="0" applyNumberFormat="1" applyFont="1" applyFill="1" applyBorder="1" applyAlignment="1">
      <alignment horizontal="right" vertical="center" wrapText="1"/>
    </xf>
    <xf numFmtId="178" fontId="2" fillId="3" borderId="25" xfId="0" applyNumberFormat="1" applyFont="1" applyFill="1" applyBorder="1" applyAlignment="1">
      <alignment horizontal="right" vertical="center" wrapText="1"/>
    </xf>
    <xf numFmtId="178" fontId="2" fillId="3" borderId="26" xfId="0" applyNumberFormat="1" applyFont="1" applyFill="1" applyBorder="1" applyAlignment="1">
      <alignment horizontal="right" vertical="center" wrapText="1"/>
    </xf>
    <xf numFmtId="181" fontId="2" fillId="0" borderId="26" xfId="0" applyNumberFormat="1" applyFont="1" applyBorder="1" applyAlignment="1">
      <alignment horizontal="right" vertical="center" wrapText="1"/>
    </xf>
    <xf numFmtId="0" fontId="9" fillId="2" borderId="1" xfId="0" applyFont="1" applyFill="1" applyBorder="1" applyAlignment="1">
      <alignment horizontal="center" shrinkToFit="1"/>
    </xf>
    <xf numFmtId="0" fontId="2" fillId="2" borderId="1" xfId="0" applyFont="1" applyFill="1" applyBorder="1" applyAlignment="1">
      <alignment horizontal="center" shrinkToFit="1"/>
    </xf>
    <xf numFmtId="181" fontId="2" fillId="0" borderId="1" xfId="0" applyNumberFormat="1" applyFont="1" applyBorder="1" applyAlignment="1">
      <alignment horizontal="center"/>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7" xfId="0" applyFont="1" applyBorder="1" applyAlignment="1">
      <alignment horizontal="center" vertical="center" wrapText="1"/>
    </xf>
    <xf numFmtId="3" fontId="2" fillId="2" borderId="11" xfId="0" applyNumberFormat="1" applyFont="1" applyFill="1" applyBorder="1" applyAlignment="1">
      <alignment horizontal="right" vertical="center" shrinkToFit="1"/>
    </xf>
    <xf numFmtId="3" fontId="2" fillId="2" borderId="8" xfId="0" applyNumberFormat="1" applyFont="1" applyFill="1" applyBorder="1" applyAlignment="1">
      <alignment horizontal="right" vertical="center" shrinkToFit="1"/>
    </xf>
    <xf numFmtId="3" fontId="2" fillId="2" borderId="15" xfId="0" applyNumberFormat="1" applyFont="1" applyFill="1" applyBorder="1" applyAlignment="1">
      <alignment horizontal="right" vertical="center" shrinkToFit="1"/>
    </xf>
    <xf numFmtId="0" fontId="2" fillId="0" borderId="12" xfId="0" applyNumberFormat="1" applyFont="1" applyBorder="1" applyAlignment="1">
      <alignment horizontal="center" vertical="center" shrinkToFit="1"/>
    </xf>
    <xf numFmtId="0" fontId="2" fillId="0" borderId="9" xfId="0" applyNumberFormat="1" applyFont="1" applyBorder="1" applyAlignment="1">
      <alignment horizontal="center" vertical="center" shrinkToFit="1"/>
    </xf>
    <xf numFmtId="0" fontId="2" fillId="0" borderId="16" xfId="0" applyNumberFormat="1" applyFont="1" applyBorder="1" applyAlignment="1">
      <alignment horizontal="center" vertical="center" shrinkToFit="1"/>
    </xf>
    <xf numFmtId="0" fontId="2" fillId="0" borderId="28" xfId="0" applyFont="1" applyBorder="1" applyAlignment="1">
      <alignment horizontal="center" vertical="center" wrapText="1"/>
    </xf>
    <xf numFmtId="49" fontId="2" fillId="0" borderId="29" xfId="0" applyNumberFormat="1" applyFont="1" applyBorder="1" applyAlignment="1">
      <alignment horizontal="right" vertical="center" wrapText="1"/>
    </xf>
    <xf numFmtId="49" fontId="2" fillId="0" borderId="31" xfId="0" applyNumberFormat="1" applyFont="1" applyBorder="1" applyAlignment="1">
      <alignment horizontal="right" vertical="center" wrapText="1"/>
    </xf>
    <xf numFmtId="49" fontId="2" fillId="0" borderId="32" xfId="0" applyNumberFormat="1" applyFont="1" applyBorder="1" applyAlignment="1">
      <alignment horizontal="right" vertical="center" wrapText="1"/>
    </xf>
    <xf numFmtId="3" fontId="2" fillId="0" borderId="19" xfId="0" applyNumberFormat="1" applyFont="1" applyBorder="1" applyAlignment="1">
      <alignment horizontal="right" vertical="center" shrinkToFit="1"/>
    </xf>
    <xf numFmtId="3" fontId="2" fillId="0" borderId="19" xfId="1" applyNumberFormat="1" applyFont="1" applyBorder="1" applyAlignment="1">
      <alignment horizontal="right" vertical="center" shrinkToFit="1"/>
    </xf>
    <xf numFmtId="0" fontId="2" fillId="0" borderId="29" xfId="0" applyFont="1" applyBorder="1" applyAlignment="1">
      <alignment horizontal="center" vertical="center" wrapText="1"/>
    </xf>
    <xf numFmtId="0" fontId="2" fillId="0" borderId="33" xfId="0" applyFont="1" applyBorder="1" applyAlignment="1">
      <alignment horizontal="justify" vertical="center" wrapText="1"/>
    </xf>
    <xf numFmtId="0" fontId="2" fillId="0" borderId="34" xfId="0" applyFont="1" applyBorder="1" applyAlignment="1">
      <alignment horizontal="justify" vertical="center" wrapText="1"/>
    </xf>
    <xf numFmtId="0" fontId="2" fillId="0" borderId="23" xfId="0" applyFont="1" applyBorder="1" applyAlignment="1">
      <alignment horizontal="justify" vertical="center" wrapText="1"/>
    </xf>
    <xf numFmtId="3" fontId="2" fillId="0" borderId="35" xfId="0" applyNumberFormat="1" applyFont="1" applyBorder="1" applyAlignment="1">
      <alignment horizontal="right" vertical="center" shrinkToFit="1"/>
    </xf>
    <xf numFmtId="0" fontId="2" fillId="0" borderId="36" xfId="0" applyFont="1" applyBorder="1" applyAlignment="1">
      <alignment horizontal="center" vertical="center" wrapText="1"/>
    </xf>
    <xf numFmtId="3" fontId="2" fillId="3" borderId="37" xfId="0" applyNumberFormat="1" applyFont="1" applyFill="1" applyBorder="1" applyAlignment="1">
      <alignment horizontal="right" vertical="center" shrinkToFit="1"/>
    </xf>
    <xf numFmtId="0" fontId="2" fillId="0" borderId="30" xfId="0" applyFont="1" applyBorder="1" applyAlignment="1">
      <alignment horizontal="center" vertical="center" wrapText="1"/>
    </xf>
    <xf numFmtId="0" fontId="2" fillId="0" borderId="38" xfId="0" applyFont="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B34"/>
  <sheetViews>
    <sheetView tabSelected="1" view="pageBreakPreview" topLeftCell="A4" zoomScaleNormal="220" zoomScaleSheetLayoutView="100" workbookViewId="0">
      <selection activeCell="F18" sqref="F18"/>
    </sheetView>
  </sheetViews>
  <sheetFormatPr defaultColWidth="9" defaultRowHeight="18.75"/>
  <cols>
    <col min="1" max="1" width="32.25" style="1" customWidth="1"/>
    <col min="2" max="2" width="40.625" style="1" customWidth="1"/>
    <col min="3" max="3" width="17" style="1" customWidth="1"/>
    <col min="4" max="4" width="2.625" style="1" customWidth="1"/>
    <col min="5" max="16382" width="9" style="1"/>
  </cols>
  <sheetData>
    <row r="1" spans="1:6" ht="15.95" customHeight="1">
      <c r="A1" s="2" t="s">
        <v>0</v>
      </c>
      <c r="B1" s="2"/>
      <c r="C1" s="2"/>
    </row>
    <row r="2" spans="1:6" ht="15.95" customHeight="1">
      <c r="A2" s="2"/>
      <c r="B2" s="2"/>
      <c r="C2" s="72"/>
      <c r="D2" s="73"/>
    </row>
    <row r="3" spans="1:6" ht="15.95" customHeight="1">
      <c r="A3" s="2" t="s">
        <v>1</v>
      </c>
      <c r="B3" s="2"/>
      <c r="C3" s="2"/>
      <c r="F3" s="67" t="s">
        <v>2</v>
      </c>
    </row>
    <row r="4" spans="1:6" ht="15.95" customHeight="1">
      <c r="A4" s="2"/>
      <c r="B4" s="3" t="s">
        <v>3</v>
      </c>
      <c r="C4" s="74"/>
      <c r="D4" s="74"/>
      <c r="F4" s="67" t="s">
        <v>4</v>
      </c>
    </row>
    <row r="5" spans="1:6" ht="12.75" customHeight="1">
      <c r="A5" s="2"/>
      <c r="B5" s="3"/>
      <c r="C5" s="61"/>
      <c r="F5" s="67" t="s">
        <v>5</v>
      </c>
    </row>
    <row r="6" spans="1:6" ht="15.95" customHeight="1">
      <c r="A6" s="2"/>
      <c r="B6" s="3" t="s">
        <v>6</v>
      </c>
      <c r="C6" s="75"/>
      <c r="D6" s="75"/>
    </row>
    <row r="7" spans="1:6" ht="15.95" customHeight="1">
      <c r="A7" s="2"/>
      <c r="B7" s="3"/>
      <c r="C7" s="3"/>
    </row>
    <row r="8" spans="1:6" ht="15.95" customHeight="1">
      <c r="A8" s="76" t="s">
        <v>7</v>
      </c>
      <c r="B8" s="76"/>
      <c r="C8" s="76"/>
    </row>
    <row r="9" spans="1:6" ht="15.95" customHeight="1">
      <c r="A9" s="2"/>
      <c r="B9" s="3"/>
      <c r="C9" s="3"/>
    </row>
    <row r="10" spans="1:6" ht="15.95" customHeight="1">
      <c r="A10" s="2" t="s">
        <v>8</v>
      </c>
      <c r="B10" s="3"/>
      <c r="C10" s="3"/>
    </row>
    <row r="11" spans="1:6" ht="15.95" customHeight="1">
      <c r="A11" s="2"/>
      <c r="B11" s="3"/>
      <c r="C11" s="3"/>
    </row>
    <row r="12" spans="1:6" ht="15.95" customHeight="1">
      <c r="A12" s="3" t="s">
        <v>9</v>
      </c>
      <c r="B12" s="69">
        <f>C34</f>
        <v>0</v>
      </c>
      <c r="C12" s="3"/>
    </row>
    <row r="13" spans="1:6" ht="6" customHeight="1"/>
    <row r="14" spans="1:6" ht="24.95" customHeight="1">
      <c r="A14" s="77" t="s">
        <v>10</v>
      </c>
      <c r="B14" s="85"/>
      <c r="C14" s="186" t="s">
        <v>11</v>
      </c>
      <c r="D14" s="180"/>
    </row>
    <row r="15" spans="1:6" ht="24.95" customHeight="1">
      <c r="A15" s="79" t="s">
        <v>12</v>
      </c>
      <c r="B15" s="189"/>
      <c r="C15" s="184">
        <f>算定基準表!Y3</f>
        <v>0</v>
      </c>
      <c r="D15" s="181" t="s">
        <v>13</v>
      </c>
    </row>
    <row r="16" spans="1:6" ht="24.95" customHeight="1">
      <c r="A16" s="81" t="s">
        <v>14</v>
      </c>
      <c r="B16" s="82"/>
      <c r="C16" s="190">
        <f>算定基準表!Y10</f>
        <v>0</v>
      </c>
      <c r="D16" s="181" t="s">
        <v>13</v>
      </c>
    </row>
    <row r="17" spans="1:4" ht="24.95" customHeight="1">
      <c r="A17" s="79" t="s">
        <v>15</v>
      </c>
      <c r="B17" s="188" t="s">
        <v>16</v>
      </c>
      <c r="C17" s="184">
        <f>算定基準表!Y15</f>
        <v>0</v>
      </c>
      <c r="D17" s="181" t="s">
        <v>13</v>
      </c>
    </row>
    <row r="18" spans="1:4" ht="24.95" customHeight="1">
      <c r="A18" s="79"/>
      <c r="B18" s="187" t="s">
        <v>17</v>
      </c>
      <c r="C18" s="184">
        <f>算定基準表!Y18</f>
        <v>0</v>
      </c>
      <c r="D18" s="181" t="s">
        <v>13</v>
      </c>
    </row>
    <row r="19" spans="1:4" ht="24.95" customHeight="1">
      <c r="A19" s="79"/>
      <c r="B19" s="187" t="s">
        <v>18</v>
      </c>
      <c r="C19" s="185">
        <f>算定基準表!Y20</f>
        <v>0</v>
      </c>
      <c r="D19" s="181" t="s">
        <v>13</v>
      </c>
    </row>
    <row r="20" spans="1:4" ht="24.95" customHeight="1">
      <c r="A20" s="79"/>
      <c r="B20" s="187" t="s">
        <v>19</v>
      </c>
      <c r="C20" s="185">
        <f>算定基準表!Y22</f>
        <v>0</v>
      </c>
      <c r="D20" s="181" t="s">
        <v>13</v>
      </c>
    </row>
    <row r="21" spans="1:4" ht="24.95" customHeight="1">
      <c r="A21" s="79"/>
      <c r="B21" s="187" t="s">
        <v>20</v>
      </c>
      <c r="C21" s="184">
        <f>算定基準表!Y24</f>
        <v>0</v>
      </c>
      <c r="D21" s="181" t="s">
        <v>13</v>
      </c>
    </row>
    <row r="22" spans="1:4" ht="24.95" customHeight="1">
      <c r="A22" s="79" t="s">
        <v>21</v>
      </c>
      <c r="B22" s="189"/>
      <c r="C22" s="184">
        <f>算定基準表!Y27</f>
        <v>0</v>
      </c>
      <c r="D22" s="181" t="s">
        <v>13</v>
      </c>
    </row>
    <row r="23" spans="1:4" ht="24.95" customHeight="1">
      <c r="A23" s="79" t="s">
        <v>22</v>
      </c>
      <c r="B23" s="80"/>
      <c r="C23" s="190">
        <f>算定基準表!Y29</f>
        <v>0</v>
      </c>
      <c r="D23" s="181" t="s">
        <v>13</v>
      </c>
    </row>
    <row r="24" spans="1:4" ht="24.95" customHeight="1">
      <c r="A24" s="79" t="s">
        <v>23</v>
      </c>
      <c r="B24" s="189"/>
      <c r="C24" s="184">
        <f>算定基準表!Y31</f>
        <v>0</v>
      </c>
      <c r="D24" s="181" t="s">
        <v>13</v>
      </c>
    </row>
    <row r="25" spans="1:4" ht="24.95" customHeight="1">
      <c r="A25" s="79" t="s">
        <v>24</v>
      </c>
      <c r="B25" s="189"/>
      <c r="C25" s="184">
        <f>算定基準表!Y33</f>
        <v>0</v>
      </c>
      <c r="D25" s="181" t="s">
        <v>13</v>
      </c>
    </row>
    <row r="26" spans="1:4" ht="24.95" customHeight="1">
      <c r="A26" s="79" t="s">
        <v>25</v>
      </c>
      <c r="B26" s="80"/>
      <c r="C26" s="190">
        <f>算定基準表!Y37</f>
        <v>0</v>
      </c>
      <c r="D26" s="181" t="s">
        <v>13</v>
      </c>
    </row>
    <row r="27" spans="1:4" ht="24.95" customHeight="1">
      <c r="A27" s="79" t="s">
        <v>26</v>
      </c>
      <c r="B27" s="80"/>
      <c r="C27" s="190">
        <f>算定基準表!Y39</f>
        <v>0</v>
      </c>
      <c r="D27" s="181" t="s">
        <v>13</v>
      </c>
    </row>
    <row r="28" spans="1:4" ht="24.95" customHeight="1">
      <c r="A28" s="79" t="s">
        <v>27</v>
      </c>
      <c r="B28" s="80"/>
      <c r="C28" s="190">
        <f>算定基準表!Y42</f>
        <v>0</v>
      </c>
      <c r="D28" s="181" t="s">
        <v>13</v>
      </c>
    </row>
    <row r="29" spans="1:4" ht="24.95" customHeight="1">
      <c r="A29" s="79" t="s">
        <v>28</v>
      </c>
      <c r="B29" s="80"/>
      <c r="C29" s="190">
        <f>算定基準表!Y44</f>
        <v>0</v>
      </c>
      <c r="D29" s="181" t="s">
        <v>13</v>
      </c>
    </row>
    <row r="30" spans="1:4" ht="24.95" customHeight="1">
      <c r="A30" s="79" t="s">
        <v>29</v>
      </c>
      <c r="B30" s="80"/>
      <c r="C30" s="190">
        <f>算定基準表!Y46</f>
        <v>0</v>
      </c>
      <c r="D30" s="181" t="s">
        <v>13</v>
      </c>
    </row>
    <row r="31" spans="1:4" ht="24.95" customHeight="1">
      <c r="A31" s="79" t="s">
        <v>30</v>
      </c>
      <c r="B31" s="80"/>
      <c r="C31" s="190">
        <f>算定基準表!Y48</f>
        <v>0</v>
      </c>
      <c r="D31" s="181" t="s">
        <v>13</v>
      </c>
    </row>
    <row r="32" spans="1:4" ht="24.95" customHeight="1">
      <c r="A32" s="77" t="s">
        <v>31</v>
      </c>
      <c r="B32" s="85"/>
      <c r="C32" s="184">
        <f>SUM(C15:C31)</f>
        <v>0</v>
      </c>
      <c r="D32" s="181" t="s">
        <v>13</v>
      </c>
    </row>
    <row r="33" spans="1:4" ht="24.95" customHeight="1">
      <c r="A33" s="193" t="s">
        <v>32</v>
      </c>
      <c r="B33" s="194"/>
      <c r="C33" s="192">
        <v>0</v>
      </c>
      <c r="D33" s="182" t="s">
        <v>13</v>
      </c>
    </row>
    <row r="34" spans="1:4" ht="24.95" customHeight="1">
      <c r="A34" s="83" t="s">
        <v>33</v>
      </c>
      <c r="B34" s="191"/>
      <c r="C34" s="71">
        <f>C32+C33</f>
        <v>0</v>
      </c>
      <c r="D34" s="183" t="s">
        <v>13</v>
      </c>
    </row>
  </sheetData>
  <mergeCells count="22">
    <mergeCell ref="A30:B30"/>
    <mergeCell ref="A31:B31"/>
    <mergeCell ref="A32:B32"/>
    <mergeCell ref="A33:B33"/>
    <mergeCell ref="A34:B34"/>
    <mergeCell ref="A25:B25"/>
    <mergeCell ref="A26:B26"/>
    <mergeCell ref="A27:B27"/>
    <mergeCell ref="A28:B28"/>
    <mergeCell ref="A29:B29"/>
    <mergeCell ref="A15:B15"/>
    <mergeCell ref="A16:B16"/>
    <mergeCell ref="A22:B22"/>
    <mergeCell ref="A23:B23"/>
    <mergeCell ref="A24:B24"/>
    <mergeCell ref="A17:A21"/>
    <mergeCell ref="C2:D2"/>
    <mergeCell ref="C4:D4"/>
    <mergeCell ref="C6:D6"/>
    <mergeCell ref="A8:C8"/>
    <mergeCell ref="A14:B14"/>
    <mergeCell ref="C14:D14"/>
  </mergeCells>
  <phoneticPr fontId="12"/>
  <pageMargins left="0.7" right="0.7" top="0.75" bottom="0.75" header="0.3" footer="0.3"/>
  <pageSetup paperSize="9" scale="87"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51"/>
  <sheetViews>
    <sheetView view="pageBreakPreview" zoomScaleNormal="100" zoomScaleSheetLayoutView="100" workbookViewId="0">
      <selection activeCell="AC23" sqref="AC23"/>
    </sheetView>
  </sheetViews>
  <sheetFormatPr defaultColWidth="9" defaultRowHeight="13.5"/>
  <cols>
    <col min="1" max="1" width="18.25" style="1" customWidth="1"/>
    <col min="2" max="2" width="13.75" style="1" customWidth="1"/>
    <col min="3" max="24" width="2.5" style="1" customWidth="1"/>
    <col min="25" max="25" width="18.375" style="1" customWidth="1"/>
    <col min="26" max="26" width="2.875" style="17" customWidth="1"/>
    <col min="27" max="27" width="9" style="1" hidden="1" customWidth="1"/>
    <col min="28" max="16384" width="9" style="1"/>
  </cols>
  <sheetData>
    <row r="1" spans="1:29" ht="20.100000000000001" customHeight="1">
      <c r="A1" s="18" t="s">
        <v>34</v>
      </c>
    </row>
    <row r="2" spans="1:29" ht="20.100000000000001" customHeight="1">
      <c r="A2" s="19" t="s">
        <v>35</v>
      </c>
      <c r="B2" s="8" t="s">
        <v>36</v>
      </c>
      <c r="C2" s="77" t="s">
        <v>37</v>
      </c>
      <c r="D2" s="78"/>
      <c r="E2" s="78"/>
      <c r="F2" s="78"/>
      <c r="G2" s="78"/>
      <c r="H2" s="78"/>
      <c r="I2" s="78"/>
      <c r="J2" s="78"/>
      <c r="K2" s="78"/>
      <c r="L2" s="78"/>
      <c r="M2" s="78"/>
      <c r="N2" s="78"/>
      <c r="O2" s="78"/>
      <c r="P2" s="78"/>
      <c r="Q2" s="78"/>
      <c r="R2" s="78"/>
      <c r="S2" s="78"/>
      <c r="T2" s="78"/>
      <c r="U2" s="78"/>
      <c r="V2" s="78"/>
      <c r="W2" s="78"/>
      <c r="X2" s="85"/>
      <c r="Y2" s="52" t="s">
        <v>11</v>
      </c>
      <c r="Z2" s="53"/>
      <c r="AB2" s="62"/>
      <c r="AC2" s="67" t="s">
        <v>2</v>
      </c>
    </row>
    <row r="3" spans="1:29" ht="20.100000000000001" customHeight="1">
      <c r="A3" s="146" t="s">
        <v>12</v>
      </c>
      <c r="B3" s="149" t="s">
        <v>38</v>
      </c>
      <c r="C3" s="86" t="s">
        <v>39</v>
      </c>
      <c r="D3" s="87"/>
      <c r="E3" s="87"/>
      <c r="F3" s="87"/>
      <c r="G3" s="87"/>
      <c r="H3" s="87"/>
      <c r="I3" s="87"/>
      <c r="J3" s="87"/>
      <c r="K3" s="87"/>
      <c r="L3" s="87"/>
      <c r="M3" s="87"/>
      <c r="N3" s="87"/>
      <c r="O3" s="87"/>
      <c r="P3" s="87"/>
      <c r="Q3" s="87"/>
      <c r="R3" s="87"/>
      <c r="S3" s="87"/>
      <c r="T3" s="87"/>
      <c r="U3" s="87"/>
      <c r="V3" s="87"/>
      <c r="W3" s="87"/>
      <c r="X3" s="88"/>
      <c r="Y3" s="151">
        <f>N9</f>
        <v>0</v>
      </c>
      <c r="Z3" s="54"/>
      <c r="AC3" s="67" t="s">
        <v>4</v>
      </c>
    </row>
    <row r="4" spans="1:29" ht="20.100000000000001" customHeight="1">
      <c r="A4" s="147"/>
      <c r="B4" s="150"/>
      <c r="C4" s="89">
        <v>1000</v>
      </c>
      <c r="D4" s="90"/>
      <c r="E4" s="90"/>
      <c r="F4" s="23" t="s">
        <v>13</v>
      </c>
      <c r="G4" s="23" t="s">
        <v>40</v>
      </c>
      <c r="H4" s="91">
        <f>IF(AND(B8&gt;50),50,B8)</f>
        <v>0</v>
      </c>
      <c r="I4" s="91"/>
      <c r="J4" s="91"/>
      <c r="K4" s="92" t="s">
        <v>41</v>
      </c>
      <c r="L4" s="92"/>
      <c r="M4" s="23" t="s">
        <v>42</v>
      </c>
      <c r="N4" s="93">
        <f>C4*H4</f>
        <v>0</v>
      </c>
      <c r="O4" s="93"/>
      <c r="P4" s="93"/>
      <c r="Q4" s="93"/>
      <c r="R4" s="93"/>
      <c r="S4" s="93"/>
      <c r="T4" s="46" t="s">
        <v>13</v>
      </c>
      <c r="U4" s="2"/>
      <c r="V4" s="2"/>
      <c r="W4" s="23"/>
      <c r="X4" s="23"/>
      <c r="Y4" s="152"/>
      <c r="Z4" s="54"/>
      <c r="AA4" s="1">
        <v>0</v>
      </c>
      <c r="AC4" s="67" t="s">
        <v>5</v>
      </c>
    </row>
    <row r="5" spans="1:29" ht="20.100000000000001" customHeight="1">
      <c r="A5" s="147"/>
      <c r="B5" s="150"/>
      <c r="C5" s="94" t="s">
        <v>43</v>
      </c>
      <c r="D5" s="95"/>
      <c r="E5" s="95"/>
      <c r="F5" s="95"/>
      <c r="G5" s="95"/>
      <c r="H5" s="95"/>
      <c r="I5" s="95"/>
      <c r="J5" s="95"/>
      <c r="K5" s="95"/>
      <c r="L5" s="95"/>
      <c r="M5" s="95"/>
      <c r="N5" s="95"/>
      <c r="O5" s="95"/>
      <c r="P5" s="95"/>
      <c r="Q5" s="95"/>
      <c r="R5" s="95"/>
      <c r="S5" s="95"/>
      <c r="T5" s="95"/>
      <c r="U5" s="95"/>
      <c r="V5" s="95"/>
      <c r="W5" s="95"/>
      <c r="X5" s="96"/>
      <c r="Y5" s="152"/>
      <c r="Z5" s="54"/>
    </row>
    <row r="6" spans="1:29" ht="20.100000000000001" customHeight="1">
      <c r="A6" s="147"/>
      <c r="B6" s="150"/>
      <c r="C6" s="97">
        <v>800</v>
      </c>
      <c r="D6" s="98"/>
      <c r="E6" s="98"/>
      <c r="F6" s="23" t="s">
        <v>13</v>
      </c>
      <c r="G6" s="23" t="s">
        <v>40</v>
      </c>
      <c r="H6" s="91" cm="1">
        <f t="array" ref="H6">_xlfn.IFS(B8&gt;100,50,B8&lt;=50,0,B8&gt;50,B8-50)</f>
        <v>0</v>
      </c>
      <c r="I6" s="91"/>
      <c r="J6" s="91"/>
      <c r="K6" s="92" t="s">
        <v>41</v>
      </c>
      <c r="L6" s="92"/>
      <c r="M6" s="23" t="s">
        <v>42</v>
      </c>
      <c r="N6" s="93">
        <f>C6*H6</f>
        <v>0</v>
      </c>
      <c r="O6" s="93"/>
      <c r="P6" s="93"/>
      <c r="Q6" s="93"/>
      <c r="R6" s="93"/>
      <c r="S6" s="93"/>
      <c r="T6" s="46" t="s">
        <v>13</v>
      </c>
      <c r="U6" s="23"/>
      <c r="V6" s="23"/>
      <c r="W6" s="23"/>
      <c r="X6" s="23"/>
      <c r="Y6" s="152"/>
      <c r="Z6" s="54"/>
    </row>
    <row r="7" spans="1:29" ht="20.100000000000001" customHeight="1">
      <c r="A7" s="147"/>
      <c r="B7" s="150"/>
      <c r="C7" s="94" t="s">
        <v>44</v>
      </c>
      <c r="D7" s="95"/>
      <c r="E7" s="95"/>
      <c r="F7" s="95"/>
      <c r="G7" s="95"/>
      <c r="H7" s="95"/>
      <c r="I7" s="95"/>
      <c r="J7" s="95"/>
      <c r="K7" s="95"/>
      <c r="L7" s="95"/>
      <c r="M7" s="95"/>
      <c r="N7" s="95"/>
      <c r="O7" s="95"/>
      <c r="P7" s="95"/>
      <c r="Q7" s="95"/>
      <c r="R7" s="95"/>
      <c r="S7" s="95"/>
      <c r="T7" s="95"/>
      <c r="U7" s="95"/>
      <c r="V7" s="95"/>
      <c r="W7" s="95"/>
      <c r="X7" s="96"/>
      <c r="Y7" s="152"/>
      <c r="Z7" s="54"/>
    </row>
    <row r="8" spans="1:29" ht="20.100000000000001" customHeight="1">
      <c r="A8" s="147"/>
      <c r="B8" s="25"/>
      <c r="C8" s="97">
        <v>700</v>
      </c>
      <c r="D8" s="98"/>
      <c r="E8" s="98"/>
      <c r="F8" s="23" t="s">
        <v>13</v>
      </c>
      <c r="G8" s="23" t="s">
        <v>40</v>
      </c>
      <c r="H8" s="91" cm="1">
        <f t="array" ref="H8">_xlfn.IFS(B8&lt;=100,0,B8&gt;100,B8-100)</f>
        <v>0</v>
      </c>
      <c r="I8" s="91"/>
      <c r="J8" s="91"/>
      <c r="K8" s="92" t="s">
        <v>41</v>
      </c>
      <c r="L8" s="92"/>
      <c r="M8" s="23" t="s">
        <v>42</v>
      </c>
      <c r="N8" s="93">
        <f>C8*H8</f>
        <v>0</v>
      </c>
      <c r="O8" s="93"/>
      <c r="P8" s="93"/>
      <c r="Q8" s="93"/>
      <c r="R8" s="93"/>
      <c r="S8" s="93"/>
      <c r="T8" s="46" t="s">
        <v>13</v>
      </c>
      <c r="U8" s="23"/>
      <c r="V8" s="23"/>
      <c r="W8" s="23"/>
      <c r="X8" s="23"/>
      <c r="Y8" s="152"/>
      <c r="Z8" s="54"/>
    </row>
    <row r="9" spans="1:29" ht="20.100000000000001" customHeight="1">
      <c r="A9" s="148"/>
      <c r="B9" s="26"/>
      <c r="C9" s="99" t="s">
        <v>45</v>
      </c>
      <c r="D9" s="100"/>
      <c r="E9" s="100"/>
      <c r="F9" s="100"/>
      <c r="G9" s="100"/>
      <c r="H9" s="100"/>
      <c r="I9" s="100"/>
      <c r="J9" s="100"/>
      <c r="K9" s="100"/>
      <c r="L9" s="100"/>
      <c r="M9" s="45" t="s">
        <v>42</v>
      </c>
      <c r="N9" s="93">
        <f>N4+N6+N8</f>
        <v>0</v>
      </c>
      <c r="O9" s="101"/>
      <c r="P9" s="101"/>
      <c r="Q9" s="101"/>
      <c r="R9" s="101"/>
      <c r="S9" s="101"/>
      <c r="T9" s="46" t="s">
        <v>13</v>
      </c>
      <c r="U9" s="47"/>
      <c r="V9" s="47"/>
      <c r="W9" s="27"/>
      <c r="X9" s="47"/>
      <c r="Y9" s="153"/>
      <c r="Z9" s="54"/>
    </row>
    <row r="10" spans="1:29" ht="20.100000000000001" customHeight="1">
      <c r="A10" s="146" t="s">
        <v>46</v>
      </c>
      <c r="B10" s="10" t="s">
        <v>47</v>
      </c>
      <c r="C10" s="102" t="s">
        <v>48</v>
      </c>
      <c r="D10" s="103"/>
      <c r="E10" s="103"/>
      <c r="F10" s="103"/>
      <c r="G10" s="103"/>
      <c r="H10" s="103"/>
      <c r="I10" s="103"/>
      <c r="J10" s="103"/>
      <c r="K10" s="103"/>
      <c r="L10" s="103"/>
      <c r="M10" s="103"/>
      <c r="N10" s="103"/>
      <c r="O10" s="103"/>
      <c r="P10" s="103"/>
      <c r="Q10" s="103"/>
      <c r="R10" s="103"/>
      <c r="S10" s="103"/>
      <c r="T10" s="103"/>
      <c r="U10" s="103"/>
      <c r="V10" s="103"/>
      <c r="W10" s="103"/>
      <c r="X10" s="104"/>
      <c r="Y10" s="154">
        <f>MIN(T11:T13)</f>
        <v>0</v>
      </c>
      <c r="Z10" s="55"/>
    </row>
    <row r="11" spans="1:29" ht="20.100000000000001" customHeight="1">
      <c r="A11" s="147"/>
      <c r="B11" s="12" t="s">
        <v>49</v>
      </c>
      <c r="C11" s="89">
        <v>60000</v>
      </c>
      <c r="D11" s="90"/>
      <c r="E11" s="90"/>
      <c r="F11" s="24" t="s">
        <v>13</v>
      </c>
      <c r="G11" s="28" t="s">
        <v>50</v>
      </c>
      <c r="H11" s="105">
        <v>400</v>
      </c>
      <c r="I11" s="105"/>
      <c r="J11" s="105"/>
      <c r="K11" s="28" t="s">
        <v>13</v>
      </c>
      <c r="L11" s="28" t="s">
        <v>51</v>
      </c>
      <c r="M11" s="106">
        <f>B8</f>
        <v>0</v>
      </c>
      <c r="N11" s="106"/>
      <c r="O11" s="106"/>
      <c r="P11" s="92" t="s">
        <v>52</v>
      </c>
      <c r="Q11" s="92"/>
      <c r="R11" s="92"/>
      <c r="S11" s="28" t="s">
        <v>42</v>
      </c>
      <c r="T11" s="93">
        <f>C11+(H11*M11)</f>
        <v>60000</v>
      </c>
      <c r="U11" s="93"/>
      <c r="V11" s="93"/>
      <c r="W11" s="93"/>
      <c r="X11" s="23" t="s">
        <v>13</v>
      </c>
      <c r="Y11" s="155"/>
      <c r="Z11" s="55"/>
    </row>
    <row r="12" spans="1:29" ht="20.100000000000001" customHeight="1">
      <c r="A12" s="147"/>
      <c r="B12" s="12" t="s">
        <v>53</v>
      </c>
      <c r="C12" s="107" t="s">
        <v>54</v>
      </c>
      <c r="D12" s="108"/>
      <c r="E12" s="108"/>
      <c r="F12" s="108"/>
      <c r="G12" s="108"/>
      <c r="H12" s="108"/>
      <c r="I12" s="108"/>
      <c r="J12" s="108"/>
      <c r="K12" s="108"/>
      <c r="L12" s="108"/>
      <c r="M12" s="108"/>
      <c r="N12" s="108"/>
      <c r="O12" s="108"/>
      <c r="P12" s="108"/>
      <c r="Q12" s="108"/>
      <c r="R12" s="108"/>
      <c r="S12" s="108"/>
      <c r="T12" s="108"/>
      <c r="U12" s="108"/>
      <c r="V12" s="108"/>
      <c r="W12" s="108"/>
      <c r="X12" s="109"/>
      <c r="Y12" s="155"/>
      <c r="Z12" s="55"/>
    </row>
    <row r="13" spans="1:29" ht="20.100000000000001" customHeight="1">
      <c r="A13" s="147"/>
      <c r="B13" s="29"/>
      <c r="C13" s="30"/>
      <c r="D13" s="30"/>
      <c r="E13" s="30"/>
      <c r="F13" s="30"/>
      <c r="G13" s="30"/>
      <c r="H13" s="30"/>
      <c r="I13" s="30"/>
      <c r="J13" s="30"/>
      <c r="K13" s="30"/>
      <c r="L13" s="30"/>
      <c r="M13" s="30"/>
      <c r="N13" s="30"/>
      <c r="O13" s="30"/>
      <c r="P13" s="30"/>
      <c r="Q13" s="30"/>
      <c r="R13" s="30"/>
      <c r="S13" s="30"/>
      <c r="T13" s="93">
        <f>いきいきサロン事業計画!B10</f>
        <v>0</v>
      </c>
      <c r="U13" s="93"/>
      <c r="V13" s="93"/>
      <c r="W13" s="93"/>
      <c r="X13" s="48" t="s">
        <v>13</v>
      </c>
      <c r="Y13" s="155"/>
      <c r="Z13" s="55"/>
    </row>
    <row r="14" spans="1:29" ht="20.100000000000001" customHeight="1">
      <c r="A14" s="148"/>
      <c r="B14" s="26"/>
      <c r="C14" s="110" t="s">
        <v>55</v>
      </c>
      <c r="D14" s="111"/>
      <c r="E14" s="111"/>
      <c r="F14" s="111"/>
      <c r="G14" s="111"/>
      <c r="H14" s="111"/>
      <c r="I14" s="111"/>
      <c r="J14" s="111"/>
      <c r="K14" s="111"/>
      <c r="L14" s="111"/>
      <c r="M14" s="111"/>
      <c r="N14" s="111"/>
      <c r="O14" s="111"/>
      <c r="P14" s="111"/>
      <c r="Q14" s="111"/>
      <c r="R14" s="111"/>
      <c r="S14" s="111"/>
      <c r="T14" s="111"/>
      <c r="U14" s="111"/>
      <c r="V14" s="111"/>
      <c r="W14" s="111"/>
      <c r="X14" s="112"/>
      <c r="Y14" s="156"/>
      <c r="Z14" s="55"/>
    </row>
    <row r="15" spans="1:29" ht="30" customHeight="1">
      <c r="A15" s="147" t="s">
        <v>56</v>
      </c>
      <c r="B15" s="12" t="s">
        <v>57</v>
      </c>
      <c r="C15" s="70" t="s">
        <v>58</v>
      </c>
      <c r="D15" s="113"/>
      <c r="E15" s="113"/>
      <c r="F15" s="113"/>
      <c r="G15" s="114"/>
      <c r="H15" s="114"/>
      <c r="I15" s="39" t="s">
        <v>59</v>
      </c>
      <c r="J15" s="115"/>
      <c r="K15" s="115"/>
      <c r="L15" s="116" t="s">
        <v>60</v>
      </c>
      <c r="M15" s="116"/>
      <c r="N15" s="116"/>
      <c r="O15" s="116"/>
      <c r="P15" s="116"/>
      <c r="Q15" s="116"/>
      <c r="R15" s="116"/>
      <c r="S15" s="116"/>
      <c r="T15" s="116"/>
      <c r="U15" s="116"/>
      <c r="V15" s="116"/>
      <c r="W15" s="116"/>
      <c r="X15" s="117"/>
      <c r="Y15" s="157">
        <v>0</v>
      </c>
      <c r="Z15" s="56"/>
    </row>
    <row r="16" spans="1:29" ht="20.100000000000001" customHeight="1">
      <c r="A16" s="147"/>
      <c r="B16" s="31"/>
      <c r="C16" s="118" t="s">
        <v>61</v>
      </c>
      <c r="D16" s="119"/>
      <c r="E16" s="119"/>
      <c r="F16" s="119"/>
      <c r="G16" s="119"/>
      <c r="H16" s="119"/>
      <c r="I16" s="119"/>
      <c r="J16" s="119"/>
      <c r="K16" s="119"/>
      <c r="L16" s="119"/>
      <c r="M16" s="119"/>
      <c r="N16" s="119"/>
      <c r="O16" s="119"/>
      <c r="P16" s="119"/>
      <c r="Q16" s="119"/>
      <c r="R16" s="119"/>
      <c r="S16" s="119"/>
      <c r="T16" s="119"/>
      <c r="U16" s="119"/>
      <c r="V16" s="119"/>
      <c r="W16" s="119"/>
      <c r="X16" s="120"/>
      <c r="Y16" s="157"/>
      <c r="Z16" s="56"/>
    </row>
    <row r="17" spans="1:27" ht="20.100000000000001" customHeight="1">
      <c r="A17" s="147"/>
      <c r="B17" s="32"/>
      <c r="C17" s="121" t="s">
        <v>62</v>
      </c>
      <c r="D17" s="122"/>
      <c r="E17" s="122"/>
      <c r="F17" s="122"/>
      <c r="G17" s="122"/>
      <c r="H17" s="122"/>
      <c r="I17" s="122"/>
      <c r="J17" s="122"/>
      <c r="K17" s="122"/>
      <c r="L17" s="122"/>
      <c r="M17" s="122"/>
      <c r="N17" s="122"/>
      <c r="O17" s="122"/>
      <c r="P17" s="122"/>
      <c r="Q17" s="122"/>
      <c r="R17" s="122"/>
      <c r="S17" s="122"/>
      <c r="T17" s="122"/>
      <c r="U17" s="122"/>
      <c r="V17" s="122"/>
      <c r="W17" s="122"/>
      <c r="X17" s="123"/>
      <c r="Y17" s="157"/>
      <c r="Z17" s="56"/>
    </row>
    <row r="18" spans="1:27" ht="20.100000000000001" customHeight="1">
      <c r="A18" s="147"/>
      <c r="B18" s="34" t="s">
        <v>63</v>
      </c>
      <c r="C18" s="86" t="s">
        <v>64</v>
      </c>
      <c r="D18" s="87"/>
      <c r="E18" s="87"/>
      <c r="F18" s="87"/>
      <c r="G18" s="87"/>
      <c r="H18" s="87"/>
      <c r="I18" s="87"/>
      <c r="J18" s="87"/>
      <c r="K18" s="87"/>
      <c r="L18" s="87"/>
      <c r="M18" s="87"/>
      <c r="N18" s="87"/>
      <c r="O18" s="87"/>
      <c r="P18" s="87"/>
      <c r="Q18" s="87"/>
      <c r="R18" s="87"/>
      <c r="S18" s="87"/>
      <c r="T18" s="87"/>
      <c r="U18" s="87"/>
      <c r="V18" s="87"/>
      <c r="W18" s="87"/>
      <c r="X18" s="88"/>
      <c r="Y18" s="158">
        <f>IF(COUNTIF(B19,"有"),T19,AA19)</f>
        <v>0</v>
      </c>
      <c r="Z18" s="57"/>
      <c r="AA18" s="58"/>
    </row>
    <row r="19" spans="1:27" ht="20.100000000000001" customHeight="1">
      <c r="A19" s="147"/>
      <c r="B19" s="31"/>
      <c r="C19" s="124" t="s">
        <v>65</v>
      </c>
      <c r="D19" s="125"/>
      <c r="E19" s="125"/>
      <c r="F19" s="125"/>
      <c r="G19" s="125"/>
      <c r="H19" s="125"/>
      <c r="I19" s="125"/>
      <c r="J19" s="125"/>
      <c r="K19" s="125"/>
      <c r="L19" s="125"/>
      <c r="M19" s="125"/>
      <c r="N19" s="125"/>
      <c r="O19" s="125"/>
      <c r="P19" s="125"/>
      <c r="Q19" s="125"/>
      <c r="R19" s="125"/>
      <c r="S19" s="125"/>
      <c r="T19" s="126">
        <v>5000</v>
      </c>
      <c r="U19" s="126"/>
      <c r="V19" s="126"/>
      <c r="W19" s="126"/>
      <c r="X19" s="49" t="s">
        <v>13</v>
      </c>
      <c r="Y19" s="159"/>
      <c r="Z19" s="57"/>
      <c r="AA19" s="58">
        <v>0</v>
      </c>
    </row>
    <row r="20" spans="1:27" ht="20.100000000000001" customHeight="1">
      <c r="A20" s="147"/>
      <c r="B20" s="34" t="s">
        <v>63</v>
      </c>
      <c r="C20" s="102" t="s">
        <v>66</v>
      </c>
      <c r="D20" s="103"/>
      <c r="E20" s="103"/>
      <c r="F20" s="103"/>
      <c r="G20" s="103"/>
      <c r="H20" s="103"/>
      <c r="I20" s="103"/>
      <c r="J20" s="103"/>
      <c r="K20" s="103"/>
      <c r="L20" s="103"/>
      <c r="M20" s="103"/>
      <c r="N20" s="103"/>
      <c r="O20" s="103"/>
      <c r="P20" s="103"/>
      <c r="Q20" s="103"/>
      <c r="R20" s="103"/>
      <c r="S20" s="103"/>
      <c r="T20" s="103"/>
      <c r="U20" s="103"/>
      <c r="V20" s="103"/>
      <c r="W20" s="103"/>
      <c r="X20" s="104"/>
      <c r="Y20" s="158">
        <f>IF(COUNTIF(B21,"有"),T21,AA21)</f>
        <v>0</v>
      </c>
      <c r="Z20" s="57"/>
    </row>
    <row r="21" spans="1:27" ht="20.100000000000001" customHeight="1">
      <c r="A21" s="147"/>
      <c r="B21" s="31"/>
      <c r="C21" s="124" t="s">
        <v>67</v>
      </c>
      <c r="D21" s="125"/>
      <c r="E21" s="125"/>
      <c r="F21" s="125"/>
      <c r="G21" s="125"/>
      <c r="H21" s="125"/>
      <c r="I21" s="125"/>
      <c r="J21" s="125"/>
      <c r="K21" s="125"/>
      <c r="L21" s="125"/>
      <c r="M21" s="125"/>
      <c r="N21" s="125"/>
      <c r="O21" s="125"/>
      <c r="P21" s="125"/>
      <c r="Q21" s="125"/>
      <c r="R21" s="125"/>
      <c r="S21" s="125"/>
      <c r="T21" s="126">
        <v>5000</v>
      </c>
      <c r="U21" s="126"/>
      <c r="V21" s="126"/>
      <c r="W21" s="126"/>
      <c r="X21" s="49" t="s">
        <v>13</v>
      </c>
      <c r="Y21" s="159"/>
      <c r="Z21" s="57"/>
      <c r="AA21" s="58">
        <v>0</v>
      </c>
    </row>
    <row r="22" spans="1:27" ht="20.100000000000001" customHeight="1">
      <c r="A22" s="147"/>
      <c r="B22" s="34" t="s">
        <v>63</v>
      </c>
      <c r="C22" s="107" t="s">
        <v>68</v>
      </c>
      <c r="D22" s="108"/>
      <c r="E22" s="108"/>
      <c r="F22" s="108"/>
      <c r="G22" s="108"/>
      <c r="H22" s="108"/>
      <c r="I22" s="108"/>
      <c r="J22" s="108"/>
      <c r="K22" s="108"/>
      <c r="L22" s="108"/>
      <c r="M22" s="108"/>
      <c r="N22" s="108"/>
      <c r="O22" s="108"/>
      <c r="P22" s="108"/>
      <c r="Q22" s="108"/>
      <c r="R22" s="108"/>
      <c r="S22" s="108"/>
      <c r="T22" s="108"/>
      <c r="U22" s="108"/>
      <c r="V22" s="108"/>
      <c r="W22" s="108"/>
      <c r="X22" s="109"/>
      <c r="Y22" s="158">
        <f>IF(COUNTIF(B23,"有"),T23,AA23)</f>
        <v>0</v>
      </c>
      <c r="Z22" s="57"/>
    </row>
    <row r="23" spans="1:27" ht="20.100000000000001" customHeight="1">
      <c r="A23" s="147"/>
      <c r="B23" s="31"/>
      <c r="C23" s="124" t="s">
        <v>69</v>
      </c>
      <c r="D23" s="125"/>
      <c r="E23" s="125"/>
      <c r="F23" s="125"/>
      <c r="G23" s="125"/>
      <c r="H23" s="125"/>
      <c r="I23" s="125"/>
      <c r="J23" s="125"/>
      <c r="K23" s="125"/>
      <c r="L23" s="125"/>
      <c r="M23" s="125"/>
      <c r="N23" s="125"/>
      <c r="O23" s="125"/>
      <c r="P23" s="125"/>
      <c r="Q23" s="125"/>
      <c r="R23" s="125"/>
      <c r="S23" s="125"/>
      <c r="T23" s="93">
        <v>5000</v>
      </c>
      <c r="U23" s="93"/>
      <c r="V23" s="93"/>
      <c r="W23" s="93"/>
      <c r="X23" s="48" t="s">
        <v>13</v>
      </c>
      <c r="Y23" s="159"/>
      <c r="Z23" s="57"/>
      <c r="AA23" s="58">
        <v>0</v>
      </c>
    </row>
    <row r="24" spans="1:27" ht="20.100000000000001" customHeight="1">
      <c r="A24" s="147"/>
      <c r="B24" s="35" t="s">
        <v>70</v>
      </c>
      <c r="C24" s="36" t="s">
        <v>71</v>
      </c>
      <c r="D24" s="36"/>
      <c r="E24" s="36"/>
      <c r="F24" s="36"/>
      <c r="G24" s="36"/>
      <c r="H24" s="36"/>
      <c r="I24" s="36"/>
      <c r="J24" s="36"/>
      <c r="K24" s="36"/>
      <c r="L24" s="36"/>
      <c r="M24" s="36"/>
      <c r="N24" s="36"/>
      <c r="O24" s="36"/>
      <c r="P24" s="36"/>
      <c r="Q24" s="36"/>
      <c r="R24" s="36"/>
      <c r="S24" s="36"/>
      <c r="T24" s="36"/>
      <c r="U24" s="36"/>
      <c r="V24" s="36"/>
      <c r="W24" s="36"/>
      <c r="X24" s="36"/>
      <c r="Y24" s="160">
        <v>0</v>
      </c>
      <c r="Z24" s="56"/>
    </row>
    <row r="25" spans="1:27" ht="20.100000000000001" customHeight="1">
      <c r="A25" s="147"/>
      <c r="B25" s="31"/>
      <c r="C25" s="37" t="s">
        <v>72</v>
      </c>
      <c r="D25" s="37"/>
      <c r="E25" s="37"/>
      <c r="F25" s="37"/>
      <c r="G25" s="37"/>
      <c r="H25" s="37"/>
      <c r="I25" s="37"/>
      <c r="J25" s="37"/>
      <c r="K25" s="37"/>
      <c r="L25" s="37"/>
      <c r="M25" s="37"/>
      <c r="N25" s="37"/>
      <c r="O25" s="37"/>
      <c r="P25" s="127"/>
      <c r="Q25" s="127"/>
      <c r="R25" s="127"/>
      <c r="S25" s="127"/>
      <c r="T25" s="37"/>
      <c r="U25" s="37"/>
      <c r="V25" s="37"/>
      <c r="W25" s="37"/>
      <c r="X25" s="37"/>
      <c r="Y25" s="161"/>
      <c r="Z25" s="56"/>
    </row>
    <row r="26" spans="1:27" ht="20.100000000000001" customHeight="1">
      <c r="A26" s="147"/>
      <c r="B26" s="9"/>
      <c r="C26" s="121" t="s">
        <v>73</v>
      </c>
      <c r="D26" s="122"/>
      <c r="E26" s="122"/>
      <c r="F26" s="122"/>
      <c r="G26" s="122"/>
      <c r="H26" s="122"/>
      <c r="I26" s="122"/>
      <c r="J26" s="122"/>
      <c r="K26" s="122"/>
      <c r="L26" s="122"/>
      <c r="M26" s="122"/>
      <c r="N26" s="122"/>
      <c r="O26" s="122"/>
      <c r="P26" s="122"/>
      <c r="Q26" s="122"/>
      <c r="R26" s="122"/>
      <c r="S26" s="122"/>
      <c r="T26" s="122"/>
      <c r="U26" s="122"/>
      <c r="V26" s="122"/>
      <c r="W26" s="122"/>
      <c r="X26" s="123"/>
      <c r="Y26" s="162"/>
      <c r="Z26" s="56"/>
    </row>
    <row r="27" spans="1:27" ht="20.100000000000001" customHeight="1">
      <c r="A27" s="146" t="s">
        <v>74</v>
      </c>
      <c r="B27" s="10" t="s">
        <v>75</v>
      </c>
      <c r="C27" s="87" t="s">
        <v>76</v>
      </c>
      <c r="D27" s="87"/>
      <c r="E27" s="87"/>
      <c r="F27" s="87"/>
      <c r="G27" s="87"/>
      <c r="H27" s="87"/>
      <c r="I27" s="87"/>
      <c r="J27" s="87"/>
      <c r="K27" s="87"/>
      <c r="L27" s="87"/>
      <c r="M27" s="87"/>
      <c r="N27" s="87"/>
      <c r="O27" s="87"/>
      <c r="P27" s="87"/>
      <c r="Q27" s="87"/>
      <c r="R27" s="87"/>
      <c r="S27" s="87"/>
      <c r="T27" s="87"/>
      <c r="U27" s="87"/>
      <c r="V27" s="87"/>
      <c r="W27" s="87"/>
      <c r="X27" s="87"/>
      <c r="Y27" s="151">
        <f>N28</f>
        <v>0</v>
      </c>
      <c r="Z27" s="54"/>
    </row>
    <row r="28" spans="1:27" ht="20.100000000000001" customHeight="1">
      <c r="A28" s="148"/>
      <c r="B28" s="38"/>
      <c r="C28" s="128">
        <v>200</v>
      </c>
      <c r="D28" s="129"/>
      <c r="E28" s="129"/>
      <c r="F28" s="27" t="s">
        <v>13</v>
      </c>
      <c r="G28" s="27" t="s">
        <v>40</v>
      </c>
      <c r="H28" s="130">
        <f>B28</f>
        <v>0</v>
      </c>
      <c r="I28" s="130"/>
      <c r="J28" s="130"/>
      <c r="K28" s="100" t="s">
        <v>77</v>
      </c>
      <c r="L28" s="100"/>
      <c r="M28" s="27" t="s">
        <v>42</v>
      </c>
      <c r="N28" s="126">
        <f>C28*H28</f>
        <v>0</v>
      </c>
      <c r="O28" s="126"/>
      <c r="P28" s="126"/>
      <c r="Q28" s="126"/>
      <c r="R28" s="126"/>
      <c r="S28" s="126"/>
      <c r="T28" s="49" t="s">
        <v>13</v>
      </c>
      <c r="U28" s="33"/>
      <c r="V28" s="33"/>
      <c r="W28" s="33"/>
      <c r="X28" s="33"/>
      <c r="Y28" s="153"/>
      <c r="Z28" s="54"/>
    </row>
    <row r="29" spans="1:27" ht="20.100000000000001" customHeight="1">
      <c r="A29" s="147" t="s">
        <v>22</v>
      </c>
      <c r="B29" s="21" t="s">
        <v>63</v>
      </c>
      <c r="C29" s="131" t="s">
        <v>78</v>
      </c>
      <c r="D29" s="131"/>
      <c r="E29" s="131"/>
      <c r="F29" s="131"/>
      <c r="G29" s="131"/>
      <c r="H29" s="131"/>
      <c r="I29" s="131"/>
      <c r="J29" s="131"/>
      <c r="K29" s="131"/>
      <c r="L29" s="131"/>
      <c r="M29" s="131"/>
      <c r="N29" s="131"/>
      <c r="O29" s="131"/>
      <c r="P29" s="131"/>
      <c r="Q29" s="131"/>
      <c r="R29" s="131"/>
      <c r="S29" s="131"/>
      <c r="T29" s="131"/>
      <c r="U29" s="131"/>
      <c r="V29" s="131"/>
      <c r="W29" s="131"/>
      <c r="X29" s="131"/>
      <c r="Y29" s="158">
        <f>IF(COUNTIF(B30,"有"),T30,AA30)</f>
        <v>0</v>
      </c>
      <c r="Z29" s="57"/>
    </row>
    <row r="30" spans="1:27" ht="20.100000000000001" customHeight="1">
      <c r="A30" s="147"/>
      <c r="B30" s="31"/>
      <c r="C30" s="132" t="s">
        <v>79</v>
      </c>
      <c r="D30" s="132"/>
      <c r="E30" s="132"/>
      <c r="F30" s="132"/>
      <c r="G30" s="132"/>
      <c r="H30" s="132"/>
      <c r="I30" s="132"/>
      <c r="J30" s="132"/>
      <c r="K30" s="132"/>
      <c r="L30" s="132"/>
      <c r="M30" s="132"/>
      <c r="N30" s="132"/>
      <c r="O30" s="132"/>
      <c r="P30" s="132"/>
      <c r="Q30" s="132"/>
      <c r="R30" s="132"/>
      <c r="S30" s="132"/>
      <c r="T30" s="93">
        <v>5000</v>
      </c>
      <c r="U30" s="93"/>
      <c r="V30" s="93"/>
      <c r="W30" s="93"/>
      <c r="X30" s="48" t="s">
        <v>13</v>
      </c>
      <c r="Y30" s="159"/>
      <c r="Z30" s="57"/>
      <c r="AA30" s="58">
        <v>0</v>
      </c>
    </row>
    <row r="31" spans="1:27" ht="20.100000000000001" customHeight="1">
      <c r="A31" s="146" t="s">
        <v>23</v>
      </c>
      <c r="B31" s="8" t="s">
        <v>63</v>
      </c>
      <c r="C31" s="87" t="s">
        <v>80</v>
      </c>
      <c r="D31" s="87"/>
      <c r="E31" s="87"/>
      <c r="F31" s="87"/>
      <c r="G31" s="87"/>
      <c r="H31" s="87"/>
      <c r="I31" s="87"/>
      <c r="J31" s="87"/>
      <c r="K31" s="87"/>
      <c r="L31" s="87"/>
      <c r="M31" s="87"/>
      <c r="N31" s="87"/>
      <c r="O31" s="87"/>
      <c r="P31" s="87"/>
      <c r="Q31" s="87"/>
      <c r="R31" s="87"/>
      <c r="S31" s="87"/>
      <c r="T31" s="87"/>
      <c r="U31" s="87"/>
      <c r="V31" s="87"/>
      <c r="W31" s="87"/>
      <c r="X31" s="87"/>
      <c r="Y31" s="158">
        <f>IF(H32&gt;0,N32,AA32)</f>
        <v>0</v>
      </c>
      <c r="Z31" s="57"/>
    </row>
    <row r="32" spans="1:27" ht="20.100000000000001" customHeight="1">
      <c r="A32" s="148"/>
      <c r="B32" s="31"/>
      <c r="C32" s="128">
        <v>1000</v>
      </c>
      <c r="D32" s="129"/>
      <c r="E32" s="129"/>
      <c r="F32" s="27" t="s">
        <v>13</v>
      </c>
      <c r="G32" s="27" t="s">
        <v>40</v>
      </c>
      <c r="H32" s="133"/>
      <c r="I32" s="133"/>
      <c r="J32" s="133"/>
      <c r="K32" s="100" t="s">
        <v>81</v>
      </c>
      <c r="L32" s="100"/>
      <c r="M32" s="27" t="s">
        <v>42</v>
      </c>
      <c r="N32" s="126">
        <f>C32*H32</f>
        <v>0</v>
      </c>
      <c r="O32" s="126"/>
      <c r="P32" s="126"/>
      <c r="Q32" s="126"/>
      <c r="R32" s="126"/>
      <c r="S32" s="126"/>
      <c r="T32" s="49" t="s">
        <v>13</v>
      </c>
      <c r="U32" s="33"/>
      <c r="V32" s="33"/>
      <c r="W32" s="33"/>
      <c r="X32" s="33"/>
      <c r="Y32" s="163"/>
      <c r="Z32" s="57"/>
      <c r="AA32" s="1">
        <v>0</v>
      </c>
    </row>
    <row r="33" spans="1:27" ht="20.100000000000001" customHeight="1">
      <c r="A33" s="146" t="s">
        <v>82</v>
      </c>
      <c r="B33" s="8" t="s">
        <v>83</v>
      </c>
      <c r="C33" s="87" t="s">
        <v>84</v>
      </c>
      <c r="D33" s="87"/>
      <c r="E33" s="87"/>
      <c r="F33" s="87"/>
      <c r="G33" s="87"/>
      <c r="H33" s="87"/>
      <c r="I33" s="87"/>
      <c r="J33" s="87"/>
      <c r="K33" s="87"/>
      <c r="L33" s="87"/>
      <c r="M33" s="87"/>
      <c r="N33" s="87"/>
      <c r="O33" s="87"/>
      <c r="P33" s="87"/>
      <c r="Q33" s="87"/>
      <c r="R33" s="87"/>
      <c r="S33" s="87"/>
      <c r="T33" s="87"/>
      <c r="U33" s="87"/>
      <c r="V33" s="87"/>
      <c r="W33" s="87"/>
      <c r="X33" s="87"/>
      <c r="Y33" s="158">
        <f>IF(H35&gt;0,N35,AA36)</f>
        <v>0</v>
      </c>
      <c r="Z33" s="57"/>
    </row>
    <row r="34" spans="1:27" ht="20.100000000000001" customHeight="1">
      <c r="A34" s="147"/>
      <c r="B34" s="31"/>
      <c r="C34" s="132" t="s">
        <v>85</v>
      </c>
      <c r="D34" s="132"/>
      <c r="E34" s="132"/>
      <c r="F34" s="132"/>
      <c r="G34" s="132"/>
      <c r="H34" s="132"/>
      <c r="I34" s="132"/>
      <c r="J34" s="132"/>
      <c r="K34" s="132"/>
      <c r="L34" s="132"/>
      <c r="M34" s="132"/>
      <c r="N34" s="132"/>
      <c r="O34" s="132"/>
      <c r="P34" s="132"/>
      <c r="Q34" s="132"/>
      <c r="R34" s="132"/>
      <c r="S34" s="132"/>
      <c r="T34" s="132"/>
      <c r="U34" s="132"/>
      <c r="V34" s="132"/>
      <c r="W34" s="132"/>
      <c r="X34" s="132"/>
      <c r="Y34" s="159"/>
      <c r="Z34" s="57"/>
    </row>
    <row r="35" spans="1:27" ht="20.100000000000001" customHeight="1">
      <c r="A35" s="147"/>
      <c r="B35" s="29"/>
      <c r="C35" s="89">
        <v>2000</v>
      </c>
      <c r="D35" s="90"/>
      <c r="E35" s="90"/>
      <c r="F35" s="23" t="s">
        <v>13</v>
      </c>
      <c r="G35" s="23" t="s">
        <v>40</v>
      </c>
      <c r="H35" s="134"/>
      <c r="I35" s="134"/>
      <c r="J35" s="134"/>
      <c r="K35" s="92" t="s">
        <v>86</v>
      </c>
      <c r="L35" s="92"/>
      <c r="M35" s="23" t="s">
        <v>42</v>
      </c>
      <c r="N35" s="93">
        <f>C35*H35</f>
        <v>0</v>
      </c>
      <c r="O35" s="93"/>
      <c r="P35" s="93"/>
      <c r="Q35" s="93"/>
      <c r="R35" s="93"/>
      <c r="S35" s="93"/>
      <c r="T35" s="48" t="s">
        <v>13</v>
      </c>
      <c r="U35" s="30"/>
      <c r="V35" s="30"/>
      <c r="W35" s="30"/>
      <c r="X35" s="30"/>
      <c r="Y35" s="159"/>
      <c r="Z35" s="57"/>
    </row>
    <row r="36" spans="1:27" ht="20.100000000000001" customHeight="1">
      <c r="A36" s="148"/>
      <c r="B36" s="26"/>
      <c r="C36" s="135"/>
      <c r="D36" s="136"/>
      <c r="E36" s="136"/>
      <c r="F36" s="136"/>
      <c r="G36" s="136"/>
      <c r="H36" s="136"/>
      <c r="I36" s="136"/>
      <c r="J36" s="136"/>
      <c r="K36" s="136"/>
      <c r="L36" s="136"/>
      <c r="M36" s="136"/>
      <c r="N36" s="136"/>
      <c r="O36" s="136"/>
      <c r="P36" s="136"/>
      <c r="Q36" s="136"/>
      <c r="R36" s="136"/>
      <c r="S36" s="136"/>
      <c r="T36" s="136"/>
      <c r="U36" s="136"/>
      <c r="V36" s="136"/>
      <c r="W36" s="136"/>
      <c r="X36" s="50"/>
      <c r="Y36" s="163"/>
      <c r="Z36" s="57"/>
      <c r="AA36" s="1">
        <v>0</v>
      </c>
    </row>
    <row r="37" spans="1:27" ht="20.100000000000001" customHeight="1">
      <c r="A37" s="20" t="s">
        <v>87</v>
      </c>
      <c r="B37" s="21" t="s">
        <v>63</v>
      </c>
      <c r="C37" s="116" t="s">
        <v>88</v>
      </c>
      <c r="D37" s="116"/>
      <c r="E37" s="116"/>
      <c r="F37" s="116"/>
      <c r="G37" s="116"/>
      <c r="H37" s="116"/>
      <c r="I37" s="116"/>
      <c r="J37" s="116"/>
      <c r="K37" s="116"/>
      <c r="L37" s="116"/>
      <c r="M37" s="116"/>
      <c r="N37" s="116"/>
      <c r="O37" s="116"/>
      <c r="P37" s="116"/>
      <c r="Q37" s="116"/>
      <c r="R37" s="116"/>
      <c r="S37" s="116"/>
      <c r="T37" s="93">
        <v>3000</v>
      </c>
      <c r="U37" s="93"/>
      <c r="V37" s="93"/>
      <c r="W37" s="93"/>
      <c r="X37" s="48" t="s">
        <v>13</v>
      </c>
      <c r="Y37" s="158">
        <f>IF(COUNTIF(B38,"有"),T37,AA38)</f>
        <v>0</v>
      </c>
      <c r="Z37" s="57"/>
    </row>
    <row r="38" spans="1:27" ht="20.100000000000001" customHeight="1">
      <c r="A38" s="20" t="s">
        <v>89</v>
      </c>
      <c r="B38" s="31"/>
      <c r="C38" s="39"/>
      <c r="D38" s="40"/>
      <c r="E38" s="40"/>
      <c r="F38" s="40"/>
      <c r="G38" s="40"/>
      <c r="H38" s="40"/>
      <c r="I38" s="40"/>
      <c r="J38" s="40"/>
      <c r="K38" s="40"/>
      <c r="L38" s="40"/>
      <c r="M38" s="40"/>
      <c r="N38" s="40"/>
      <c r="O38" s="40"/>
      <c r="P38" s="40"/>
      <c r="Q38" s="40"/>
      <c r="R38" s="40"/>
      <c r="S38" s="40"/>
      <c r="T38" s="93"/>
      <c r="U38" s="93"/>
      <c r="V38" s="93"/>
      <c r="W38" s="93"/>
      <c r="X38" s="48"/>
      <c r="Y38" s="159"/>
      <c r="Z38" s="57"/>
      <c r="AA38" s="58">
        <v>0</v>
      </c>
    </row>
    <row r="39" spans="1:27" ht="20.100000000000001" customHeight="1">
      <c r="A39" s="146" t="s">
        <v>26</v>
      </c>
      <c r="B39" s="8" t="s">
        <v>63</v>
      </c>
      <c r="C39" s="103" t="s">
        <v>90</v>
      </c>
      <c r="D39" s="103"/>
      <c r="E39" s="103"/>
      <c r="F39" s="103"/>
      <c r="G39" s="103"/>
      <c r="H39" s="103"/>
      <c r="I39" s="103"/>
      <c r="J39" s="103"/>
      <c r="K39" s="103"/>
      <c r="L39" s="103"/>
      <c r="M39" s="103"/>
      <c r="N39" s="103"/>
      <c r="O39" s="103"/>
      <c r="P39" s="103"/>
      <c r="Q39" s="103"/>
      <c r="R39" s="103"/>
      <c r="S39" s="103"/>
      <c r="T39" s="103"/>
      <c r="U39" s="103"/>
      <c r="V39" s="103"/>
      <c r="W39" s="103"/>
      <c r="X39" s="103"/>
      <c r="Y39" s="158">
        <f>IF(H40&gt;0,N40,AA41)</f>
        <v>0</v>
      </c>
      <c r="Z39" s="57"/>
    </row>
    <row r="40" spans="1:27" ht="20.100000000000001" customHeight="1">
      <c r="A40" s="147"/>
      <c r="B40" s="31"/>
      <c r="C40" s="89">
        <v>10000</v>
      </c>
      <c r="D40" s="90"/>
      <c r="E40" s="90"/>
      <c r="F40" s="23" t="s">
        <v>13</v>
      </c>
      <c r="G40" s="23" t="s">
        <v>40</v>
      </c>
      <c r="H40" s="134"/>
      <c r="I40" s="134"/>
      <c r="J40" s="134"/>
      <c r="K40" s="92" t="s">
        <v>91</v>
      </c>
      <c r="L40" s="92"/>
      <c r="M40" s="23" t="s">
        <v>42</v>
      </c>
      <c r="N40" s="93">
        <f>C40*H40</f>
        <v>0</v>
      </c>
      <c r="O40" s="93"/>
      <c r="P40" s="93"/>
      <c r="Q40" s="93"/>
      <c r="R40" s="93"/>
      <c r="S40" s="93"/>
      <c r="T40" s="48" t="s">
        <v>13</v>
      </c>
      <c r="U40" s="30"/>
      <c r="V40" s="30"/>
      <c r="W40" s="30"/>
      <c r="X40" s="30"/>
      <c r="Y40" s="159"/>
      <c r="Z40" s="57"/>
    </row>
    <row r="41" spans="1:27" ht="20.100000000000001" customHeight="1">
      <c r="A41" s="148"/>
      <c r="B41" s="26"/>
      <c r="C41" s="137" t="s">
        <v>92</v>
      </c>
      <c r="D41" s="137"/>
      <c r="E41" s="137"/>
      <c r="F41" s="137"/>
      <c r="G41" s="137"/>
      <c r="H41" s="137"/>
      <c r="I41" s="137"/>
      <c r="J41" s="137"/>
      <c r="K41" s="137"/>
      <c r="L41" s="137"/>
      <c r="M41" s="137"/>
      <c r="N41" s="137"/>
      <c r="O41" s="137"/>
      <c r="P41" s="137"/>
      <c r="Q41" s="137"/>
      <c r="R41" s="137"/>
      <c r="S41" s="137"/>
      <c r="T41" s="137"/>
      <c r="U41" s="137"/>
      <c r="V41" s="137"/>
      <c r="W41" s="137"/>
      <c r="X41" s="137"/>
      <c r="Y41" s="163"/>
      <c r="Z41" s="57"/>
      <c r="AA41" s="58">
        <v>0</v>
      </c>
    </row>
    <row r="42" spans="1:27" ht="20.100000000000001" customHeight="1">
      <c r="A42" s="147" t="s">
        <v>93</v>
      </c>
      <c r="B42" s="21" t="s">
        <v>63</v>
      </c>
      <c r="C42" s="89">
        <v>7000</v>
      </c>
      <c r="D42" s="90"/>
      <c r="E42" s="90"/>
      <c r="F42" s="24" t="s">
        <v>13</v>
      </c>
      <c r="G42" s="28" t="s">
        <v>50</v>
      </c>
      <c r="H42" s="105">
        <v>60</v>
      </c>
      <c r="I42" s="105"/>
      <c r="J42" s="105"/>
      <c r="K42" s="28" t="s">
        <v>13</v>
      </c>
      <c r="L42" s="28" t="s">
        <v>51</v>
      </c>
      <c r="M42" s="106">
        <f>IF(COUNTIF(B43,"有"),B8,AA43)</f>
        <v>0</v>
      </c>
      <c r="N42" s="106"/>
      <c r="O42" s="106"/>
      <c r="P42" s="92" t="s">
        <v>52</v>
      </c>
      <c r="Q42" s="92"/>
      <c r="R42" s="92"/>
      <c r="S42" s="28" t="s">
        <v>42</v>
      </c>
      <c r="T42" s="93">
        <f>IF(COUNTIF(B43,"有"),AA42,AA43)</f>
        <v>0</v>
      </c>
      <c r="U42" s="93"/>
      <c r="V42" s="93"/>
      <c r="W42" s="93"/>
      <c r="X42" s="23" t="s">
        <v>13</v>
      </c>
      <c r="Y42" s="152">
        <f>T42</f>
        <v>0</v>
      </c>
      <c r="Z42" s="54"/>
      <c r="AA42" s="1">
        <f>C42+(H42*M42)</f>
        <v>7000</v>
      </c>
    </row>
    <row r="43" spans="1:27" ht="20.100000000000001" customHeight="1">
      <c r="A43" s="147"/>
      <c r="B43" s="31"/>
      <c r="C43" s="22"/>
      <c r="D43" s="41"/>
      <c r="E43" s="41"/>
      <c r="F43" s="41"/>
      <c r="G43" s="41"/>
      <c r="H43" s="41"/>
      <c r="I43" s="41"/>
      <c r="J43" s="41"/>
      <c r="K43" s="41"/>
      <c r="L43" s="41"/>
      <c r="M43" s="41"/>
      <c r="N43" s="41"/>
      <c r="O43" s="41"/>
      <c r="P43" s="41"/>
      <c r="Q43" s="41"/>
      <c r="R43" s="41"/>
      <c r="S43" s="41"/>
      <c r="T43" s="41"/>
      <c r="U43" s="41"/>
      <c r="V43" s="41"/>
      <c r="W43" s="41"/>
      <c r="X43" s="41"/>
      <c r="Y43" s="152"/>
      <c r="Z43" s="54"/>
      <c r="AA43" s="1">
        <v>0</v>
      </c>
    </row>
    <row r="44" spans="1:27" ht="21.95" customHeight="1">
      <c r="A44" s="146" t="s">
        <v>94</v>
      </c>
      <c r="B44" s="8" t="s">
        <v>95</v>
      </c>
      <c r="C44" s="138">
        <v>10000</v>
      </c>
      <c r="D44" s="139"/>
      <c r="E44" s="139"/>
      <c r="F44" s="42" t="s">
        <v>13</v>
      </c>
      <c r="G44" s="42" t="s">
        <v>40</v>
      </c>
      <c r="H44" s="140"/>
      <c r="I44" s="140"/>
      <c r="J44" s="140"/>
      <c r="K44" s="141" t="s">
        <v>96</v>
      </c>
      <c r="L44" s="141"/>
      <c r="M44" s="42" t="s">
        <v>42</v>
      </c>
      <c r="N44" s="142">
        <f>C44*H44</f>
        <v>0</v>
      </c>
      <c r="O44" s="142"/>
      <c r="P44" s="142"/>
      <c r="Q44" s="142"/>
      <c r="R44" s="142"/>
      <c r="S44" s="142"/>
      <c r="T44" s="44" t="s">
        <v>13</v>
      </c>
      <c r="U44" s="43"/>
      <c r="V44" s="43"/>
      <c r="W44" s="43"/>
      <c r="X44" s="43"/>
      <c r="Y44" s="158">
        <f>IF(H44&gt;0,N44,AA45)</f>
        <v>0</v>
      </c>
      <c r="Z44" s="57"/>
    </row>
    <row r="45" spans="1:27" ht="21.95" customHeight="1">
      <c r="A45" s="147"/>
      <c r="B45" s="31"/>
      <c r="C45" s="132" t="s">
        <v>97</v>
      </c>
      <c r="D45" s="132"/>
      <c r="E45" s="132"/>
      <c r="F45" s="132"/>
      <c r="G45" s="132"/>
      <c r="H45" s="132"/>
      <c r="I45" s="132"/>
      <c r="J45" s="132"/>
      <c r="K45" s="132"/>
      <c r="L45" s="132"/>
      <c r="M45" s="132"/>
      <c r="N45" s="132"/>
      <c r="O45" s="132"/>
      <c r="P45" s="132"/>
      <c r="Q45" s="132"/>
      <c r="R45" s="132"/>
      <c r="S45" s="132"/>
      <c r="T45" s="132"/>
      <c r="U45" s="132"/>
      <c r="V45" s="132"/>
      <c r="W45" s="132"/>
      <c r="X45" s="132"/>
      <c r="Y45" s="159"/>
      <c r="Z45" s="57"/>
      <c r="AA45" s="58">
        <v>0</v>
      </c>
    </row>
    <row r="46" spans="1:27" ht="20.100000000000001" customHeight="1">
      <c r="A46" s="146" t="s">
        <v>98</v>
      </c>
      <c r="B46" s="8" t="s">
        <v>95</v>
      </c>
      <c r="C46" s="143" t="s">
        <v>99</v>
      </c>
      <c r="D46" s="144"/>
      <c r="E46" s="144"/>
      <c r="F46" s="144"/>
      <c r="G46" s="144"/>
      <c r="H46" s="144"/>
      <c r="I46" s="144"/>
      <c r="J46" s="144"/>
      <c r="K46" s="144"/>
      <c r="L46" s="144"/>
      <c r="M46" s="144"/>
      <c r="N46" s="144"/>
      <c r="O46" s="144"/>
      <c r="P46" s="144"/>
      <c r="Q46" s="144"/>
      <c r="R46" s="144"/>
      <c r="S46" s="144"/>
      <c r="T46" s="142">
        <v>10000</v>
      </c>
      <c r="U46" s="142"/>
      <c r="V46" s="142"/>
      <c r="W46" s="142"/>
      <c r="X46" s="44" t="s">
        <v>13</v>
      </c>
      <c r="Y46" s="158">
        <f>IF(COUNTIF(B47,"有"),T46,AA47)</f>
        <v>0</v>
      </c>
      <c r="Z46" s="57"/>
    </row>
    <row r="47" spans="1:27" ht="20.100000000000001" customHeight="1">
      <c r="A47" s="147"/>
      <c r="B47" s="31"/>
      <c r="C47" s="66"/>
      <c r="D47" s="40"/>
      <c r="E47" s="40"/>
      <c r="F47" s="40"/>
      <c r="G47" s="40"/>
      <c r="H47" s="40"/>
      <c r="I47" s="40"/>
      <c r="J47" s="40"/>
      <c r="K47" s="40"/>
      <c r="L47" s="40"/>
      <c r="M47" s="40"/>
      <c r="N47" s="40"/>
      <c r="O47" s="40"/>
      <c r="P47" s="40"/>
      <c r="Q47" s="40"/>
      <c r="R47" s="40"/>
      <c r="S47" s="40"/>
      <c r="T47" s="93"/>
      <c r="U47" s="93"/>
      <c r="V47" s="93"/>
      <c r="W47" s="93"/>
      <c r="X47" s="48"/>
      <c r="Y47" s="159"/>
      <c r="Z47" s="57"/>
      <c r="AA47" s="58">
        <v>0</v>
      </c>
    </row>
    <row r="48" spans="1:27" ht="20.100000000000001" customHeight="1">
      <c r="A48" s="146" t="s">
        <v>100</v>
      </c>
      <c r="B48" s="8" t="s">
        <v>95</v>
      </c>
      <c r="C48" s="94" t="s">
        <v>101</v>
      </c>
      <c r="D48" s="87"/>
      <c r="E48" s="87"/>
      <c r="F48" s="87"/>
      <c r="G48" s="87"/>
      <c r="H48" s="87"/>
      <c r="I48" s="87"/>
      <c r="J48" s="87"/>
      <c r="K48" s="87"/>
      <c r="L48" s="87"/>
      <c r="M48" s="87"/>
      <c r="N48" s="87"/>
      <c r="O48" s="87"/>
      <c r="P48" s="87"/>
      <c r="Q48" s="87"/>
      <c r="R48" s="87"/>
      <c r="S48" s="87"/>
      <c r="T48" s="87"/>
      <c r="U48" s="87"/>
      <c r="V48" s="87"/>
      <c r="W48" s="87"/>
      <c r="X48" s="87"/>
      <c r="Y48" s="158">
        <f>IF(H49&gt;0,N49,AA49)</f>
        <v>0</v>
      </c>
      <c r="Z48" s="57"/>
    </row>
    <row r="49" spans="1:27" ht="20.100000000000001" customHeight="1">
      <c r="A49" s="147"/>
      <c r="B49" s="31"/>
      <c r="C49" s="89">
        <v>5000</v>
      </c>
      <c r="D49" s="90"/>
      <c r="E49" s="90"/>
      <c r="F49" s="23" t="s">
        <v>13</v>
      </c>
      <c r="G49" s="23" t="s">
        <v>40</v>
      </c>
      <c r="H49" s="134"/>
      <c r="I49" s="134"/>
      <c r="J49" s="134"/>
      <c r="K49" s="92" t="s">
        <v>102</v>
      </c>
      <c r="L49" s="92"/>
      <c r="M49" s="23" t="s">
        <v>42</v>
      </c>
      <c r="N49" s="93">
        <f>C49*H49</f>
        <v>0</v>
      </c>
      <c r="O49" s="93"/>
      <c r="P49" s="93"/>
      <c r="Q49" s="93"/>
      <c r="R49" s="93"/>
      <c r="S49" s="93"/>
      <c r="T49" s="48" t="s">
        <v>13</v>
      </c>
      <c r="U49" s="51"/>
      <c r="V49" s="51"/>
      <c r="W49" s="51"/>
      <c r="X49" s="51"/>
      <c r="Y49" s="159"/>
      <c r="Z49" s="57"/>
      <c r="AA49" s="58">
        <v>0</v>
      </c>
    </row>
    <row r="50" spans="1:27" ht="20.100000000000001" customHeight="1">
      <c r="A50" s="83" t="s">
        <v>103</v>
      </c>
      <c r="B50" s="84"/>
      <c r="C50" s="83" t="s">
        <v>104</v>
      </c>
      <c r="D50" s="84"/>
      <c r="E50" s="84"/>
      <c r="F50" s="84"/>
      <c r="G50" s="84"/>
      <c r="H50" s="84"/>
      <c r="I50" s="84"/>
      <c r="J50" s="84"/>
      <c r="K50" s="84"/>
      <c r="L50" s="84"/>
      <c r="M50" s="84"/>
      <c r="N50" s="84"/>
      <c r="O50" s="84"/>
      <c r="P50" s="84"/>
      <c r="Q50" s="84"/>
      <c r="R50" s="84"/>
      <c r="S50" s="84"/>
      <c r="T50" s="84"/>
      <c r="U50" s="84"/>
      <c r="V50" s="84"/>
      <c r="W50" s="84"/>
      <c r="X50" s="84"/>
      <c r="Y50" s="59">
        <f>SUM(Y3:Y49)</f>
        <v>0</v>
      </c>
      <c r="Z50" s="54"/>
    </row>
    <row r="51" spans="1:27" ht="20.100000000000001" customHeight="1">
      <c r="A51" s="145" t="s">
        <v>105</v>
      </c>
      <c r="B51" s="145"/>
      <c r="C51" s="145"/>
      <c r="D51" s="145"/>
      <c r="E51" s="145"/>
      <c r="F51" s="145"/>
      <c r="G51" s="145"/>
      <c r="H51" s="145"/>
      <c r="I51" s="145"/>
      <c r="J51" s="145"/>
      <c r="K51" s="145"/>
      <c r="L51" s="145"/>
      <c r="M51" s="145"/>
      <c r="N51" s="145"/>
      <c r="O51" s="145"/>
      <c r="P51" s="145"/>
      <c r="Q51" s="145"/>
      <c r="R51" s="145"/>
      <c r="S51" s="145"/>
      <c r="T51" s="145"/>
      <c r="U51" s="145"/>
      <c r="V51" s="145"/>
      <c r="W51" s="145"/>
      <c r="X51" s="145"/>
      <c r="Y51" s="145"/>
      <c r="Z51" s="60"/>
    </row>
  </sheetData>
  <mergeCells count="124">
    <mergeCell ref="Y29:Y30"/>
    <mergeCell ref="Y31:Y32"/>
    <mergeCell ref="Y33:Y36"/>
    <mergeCell ref="Y37:Y38"/>
    <mergeCell ref="Y39:Y41"/>
    <mergeCell ref="Y42:Y43"/>
    <mergeCell ref="Y44:Y45"/>
    <mergeCell ref="Y46:Y47"/>
    <mergeCell ref="Y48:Y49"/>
    <mergeCell ref="A50:B50"/>
    <mergeCell ref="C50:X50"/>
    <mergeCell ref="A51:Y51"/>
    <mergeCell ref="A3:A9"/>
    <mergeCell ref="A10:A14"/>
    <mergeCell ref="A15:A26"/>
    <mergeCell ref="A27:A28"/>
    <mergeCell ref="A29:A30"/>
    <mergeCell ref="A31:A32"/>
    <mergeCell ref="A33:A36"/>
    <mergeCell ref="A39:A41"/>
    <mergeCell ref="A42:A43"/>
    <mergeCell ref="A44:A45"/>
    <mergeCell ref="A46:A47"/>
    <mergeCell ref="A48:A49"/>
    <mergeCell ref="B3:B7"/>
    <mergeCell ref="Y3:Y9"/>
    <mergeCell ref="Y10:Y14"/>
    <mergeCell ref="Y15:Y17"/>
    <mergeCell ref="Y18:Y19"/>
    <mergeCell ref="Y20:Y21"/>
    <mergeCell ref="Y22:Y23"/>
    <mergeCell ref="Y24:Y26"/>
    <mergeCell ref="Y27:Y28"/>
    <mergeCell ref="C45:X45"/>
    <mergeCell ref="C46:S46"/>
    <mergeCell ref="T46:W46"/>
    <mergeCell ref="T47:W47"/>
    <mergeCell ref="C48:X48"/>
    <mergeCell ref="C49:E49"/>
    <mergeCell ref="H49:J49"/>
    <mergeCell ref="K49:L49"/>
    <mergeCell ref="N49:S49"/>
    <mergeCell ref="C41:X41"/>
    <mergeCell ref="C42:E42"/>
    <mergeCell ref="H42:J42"/>
    <mergeCell ref="M42:O42"/>
    <mergeCell ref="P42:R42"/>
    <mergeCell ref="T42:W42"/>
    <mergeCell ref="C44:E44"/>
    <mergeCell ref="H44:J44"/>
    <mergeCell ref="K44:L44"/>
    <mergeCell ref="N44:S44"/>
    <mergeCell ref="C37:S37"/>
    <mergeCell ref="T37:W37"/>
    <mergeCell ref="T38:W38"/>
    <mergeCell ref="C39:X39"/>
    <mergeCell ref="C40:E40"/>
    <mergeCell ref="H40:J40"/>
    <mergeCell ref="K40:L40"/>
    <mergeCell ref="N40:S40"/>
    <mergeCell ref="C36:W36"/>
    <mergeCell ref="C31:X31"/>
    <mergeCell ref="C32:E32"/>
    <mergeCell ref="H32:J32"/>
    <mergeCell ref="K32:L32"/>
    <mergeCell ref="N32:S32"/>
    <mergeCell ref="C33:X33"/>
    <mergeCell ref="C34:X34"/>
    <mergeCell ref="C35:E35"/>
    <mergeCell ref="H35:J35"/>
    <mergeCell ref="K35:L35"/>
    <mergeCell ref="N35:S35"/>
    <mergeCell ref="P25:S25"/>
    <mergeCell ref="C26:X26"/>
    <mergeCell ref="C27:X27"/>
    <mergeCell ref="C28:E28"/>
    <mergeCell ref="H28:J28"/>
    <mergeCell ref="K28:L28"/>
    <mergeCell ref="N28:S28"/>
    <mergeCell ref="C29:X29"/>
    <mergeCell ref="C30:S30"/>
    <mergeCell ref="T30:W30"/>
    <mergeCell ref="C18:X18"/>
    <mergeCell ref="C19:S19"/>
    <mergeCell ref="T19:W19"/>
    <mergeCell ref="C20:X20"/>
    <mergeCell ref="C21:S21"/>
    <mergeCell ref="T21:W21"/>
    <mergeCell ref="C22:X22"/>
    <mergeCell ref="C23:S23"/>
    <mergeCell ref="T23:W23"/>
    <mergeCell ref="C12:X12"/>
    <mergeCell ref="T13:W13"/>
    <mergeCell ref="C14:X14"/>
    <mergeCell ref="D15:F15"/>
    <mergeCell ref="G15:H15"/>
    <mergeCell ref="J15:K15"/>
    <mergeCell ref="L15:X15"/>
    <mergeCell ref="C16:X16"/>
    <mergeCell ref="C17:X17"/>
    <mergeCell ref="C7:X7"/>
    <mergeCell ref="C8:E8"/>
    <mergeCell ref="H8:J8"/>
    <mergeCell ref="K8:L8"/>
    <mergeCell ref="N8:S8"/>
    <mergeCell ref="C9:L9"/>
    <mergeCell ref="N9:S9"/>
    <mergeCell ref="C10:X10"/>
    <mergeCell ref="C11:E11"/>
    <mergeCell ref="H11:J11"/>
    <mergeCell ref="M11:O11"/>
    <mergeCell ref="P11:R11"/>
    <mergeCell ref="T11:W11"/>
    <mergeCell ref="C2:X2"/>
    <mergeCell ref="C3:X3"/>
    <mergeCell ref="C4:E4"/>
    <mergeCell ref="H4:J4"/>
    <mergeCell ref="K4:L4"/>
    <mergeCell ref="N4:S4"/>
    <mergeCell ref="C5:X5"/>
    <mergeCell ref="C6:E6"/>
    <mergeCell ref="H6:J6"/>
    <mergeCell ref="K6:L6"/>
    <mergeCell ref="N6:S6"/>
  </mergeCells>
  <phoneticPr fontId="12"/>
  <dataValidations count="4">
    <dataValidation type="list" allowBlank="1" showInputMessage="1" showErrorMessage="1" sqref="D15:F15" xr:uid="{00000000-0002-0000-0100-000000000000}">
      <formula1>"平成,令和"</formula1>
    </dataValidation>
    <dataValidation type="list" allowBlank="1" showInputMessage="1" showErrorMessage="1" sqref="B16 B21 B47 B30 B25 B23 B19 B32 B34 B38 B40 B45 B43 B49" xr:uid="{00000000-0002-0000-0100-000001000000}">
      <formula1>"有,無"</formula1>
    </dataValidation>
    <dataValidation type="list" showInputMessage="1" showErrorMessage="1" sqref="P25:S25" xr:uid="{00000000-0002-0000-0100-000002000000}">
      <formula1>"有,無"</formula1>
    </dataValidation>
    <dataValidation type="list" allowBlank="1" showInputMessage="1" showErrorMessage="1" sqref="C36" xr:uid="{E974D08F-5BBB-4B9B-B257-DB9E8D624F52}">
      <formula1>"（輪投げ）,（ダーツ）,（シャッフルボード）,（輪投げ）（ダーツ）,（輪投げ）（シャッフルボード）,（ダーツ）（シャッフルボード）,（輪投げ）（ダーツ）（シャッフルボード）"</formula1>
    </dataValidation>
  </dataValidations>
  <pageMargins left="0.7" right="0.7" top="0.75" bottom="0.75" header="0.3" footer="0.3"/>
  <pageSetup paperSize="9" scale="72"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28"/>
  <sheetViews>
    <sheetView view="pageBreakPreview" zoomScaleNormal="100" zoomScaleSheetLayoutView="100" workbookViewId="0">
      <selection activeCell="H14" sqref="H14"/>
    </sheetView>
  </sheetViews>
  <sheetFormatPr defaultColWidth="9" defaultRowHeight="13.5"/>
  <cols>
    <col min="1" max="1" width="49" style="1" customWidth="1"/>
    <col min="2" max="2" width="12.5" style="1" customWidth="1"/>
    <col min="3" max="3" width="3.5" style="1" customWidth="1"/>
    <col min="4" max="4" width="14" style="1" customWidth="1"/>
    <col min="5" max="5" width="3.5" style="1" customWidth="1"/>
    <col min="6" max="16384" width="9" style="1"/>
  </cols>
  <sheetData>
    <row r="1" spans="1:7" ht="14.25">
      <c r="A1" s="76" t="s">
        <v>106</v>
      </c>
      <c r="B1" s="76"/>
      <c r="C1" s="76"/>
      <c r="D1" s="76"/>
      <c r="E1" s="76"/>
      <c r="G1" s="67" t="s">
        <v>2</v>
      </c>
    </row>
    <row r="2" spans="1:7" ht="14.25">
      <c r="A2" s="2"/>
      <c r="B2" s="2"/>
      <c r="C2" s="2"/>
      <c r="D2" s="2"/>
      <c r="E2" s="2"/>
      <c r="G2" s="68" t="s">
        <v>4</v>
      </c>
    </row>
    <row r="3" spans="1:7" ht="14.25" customHeight="1">
      <c r="A3" s="2"/>
      <c r="B3" s="3" t="s">
        <v>107</v>
      </c>
      <c r="C3" s="164"/>
      <c r="D3" s="165"/>
      <c r="E3" s="165"/>
      <c r="G3" s="67" t="s">
        <v>5</v>
      </c>
    </row>
    <row r="4" spans="1:7" ht="14.25">
      <c r="A4" s="2"/>
      <c r="B4" s="3"/>
      <c r="C4" s="3"/>
      <c r="D4" s="4"/>
      <c r="E4" s="4"/>
    </row>
    <row r="5" spans="1:7" ht="14.25" customHeight="1">
      <c r="A5" s="2"/>
      <c r="B5" s="3" t="s">
        <v>108</v>
      </c>
      <c r="C5" s="164"/>
      <c r="D5" s="165"/>
      <c r="E5" s="165"/>
    </row>
    <row r="6" spans="1:7" ht="14.25">
      <c r="A6" s="2"/>
      <c r="B6" s="3"/>
      <c r="C6" s="3"/>
      <c r="D6" s="4"/>
      <c r="E6" s="4"/>
    </row>
    <row r="7" spans="1:7" ht="14.25">
      <c r="A7" s="2" t="s">
        <v>109</v>
      </c>
      <c r="B7" s="3"/>
      <c r="C7" s="3"/>
      <c r="D7" s="4"/>
      <c r="E7" s="4"/>
    </row>
    <row r="8" spans="1:7" ht="14.25">
      <c r="A8" s="2" t="s">
        <v>110</v>
      </c>
      <c r="B8" s="3"/>
      <c r="C8" s="3"/>
      <c r="D8" s="4"/>
      <c r="E8" s="4"/>
    </row>
    <row r="9" spans="1:7" ht="14.25">
      <c r="A9" s="2"/>
      <c r="B9" s="3"/>
      <c r="C9" s="3"/>
      <c r="D9" s="4"/>
      <c r="E9" s="4"/>
    </row>
    <row r="10" spans="1:7" ht="14.25">
      <c r="A10" s="5" t="s">
        <v>111</v>
      </c>
      <c r="B10" s="166">
        <f>D26</f>
        <v>0</v>
      </c>
      <c r="C10" s="166"/>
      <c r="D10" s="166"/>
      <c r="E10" s="166"/>
    </row>
    <row r="11" spans="1:7" ht="14.25">
      <c r="A11" s="6"/>
      <c r="B11" s="6"/>
      <c r="C11" s="6"/>
      <c r="D11" s="7"/>
      <c r="E11" s="7"/>
    </row>
    <row r="12" spans="1:7" ht="15" customHeight="1">
      <c r="A12" s="149" t="s">
        <v>10</v>
      </c>
      <c r="B12" s="167" t="s">
        <v>112</v>
      </c>
      <c r="C12" s="168"/>
      <c r="D12" s="169" t="s">
        <v>113</v>
      </c>
      <c r="E12" s="168"/>
    </row>
    <row r="13" spans="1:7" ht="42.75" customHeight="1">
      <c r="A13" s="173"/>
      <c r="B13" s="170" t="s">
        <v>114</v>
      </c>
      <c r="C13" s="171"/>
      <c r="D13" s="172" t="s">
        <v>115</v>
      </c>
      <c r="E13" s="171"/>
    </row>
    <row r="14" spans="1:7" ht="30" customHeight="1">
      <c r="A14" s="10" t="s">
        <v>116</v>
      </c>
      <c r="B14" s="174"/>
      <c r="C14" s="177" t="s">
        <v>13</v>
      </c>
      <c r="D14" s="174"/>
      <c r="E14" s="177" t="s">
        <v>13</v>
      </c>
    </row>
    <row r="15" spans="1:7" ht="30" customHeight="1">
      <c r="A15" s="11" t="s">
        <v>117</v>
      </c>
      <c r="B15" s="175"/>
      <c r="C15" s="178"/>
      <c r="D15" s="175"/>
      <c r="E15" s="178"/>
    </row>
    <row r="16" spans="1:7" ht="30" customHeight="1">
      <c r="A16" s="12" t="s">
        <v>118</v>
      </c>
      <c r="B16" s="174"/>
      <c r="C16" s="177" t="s">
        <v>13</v>
      </c>
      <c r="D16" s="174"/>
      <c r="E16" s="177" t="s">
        <v>13</v>
      </c>
    </row>
    <row r="17" spans="1:5" ht="30" customHeight="1">
      <c r="A17" s="63" t="s">
        <v>125</v>
      </c>
      <c r="B17" s="175"/>
      <c r="C17" s="178"/>
      <c r="D17" s="175"/>
      <c r="E17" s="178"/>
    </row>
    <row r="18" spans="1:5" ht="30" customHeight="1">
      <c r="A18" s="10" t="s">
        <v>119</v>
      </c>
      <c r="B18" s="174"/>
      <c r="C18" s="177" t="s">
        <v>13</v>
      </c>
      <c r="D18" s="174"/>
      <c r="E18" s="177" t="s">
        <v>13</v>
      </c>
    </row>
    <row r="19" spans="1:5" ht="30" customHeight="1">
      <c r="A19" s="65" t="s">
        <v>125</v>
      </c>
      <c r="B19" s="175"/>
      <c r="C19" s="178"/>
      <c r="D19" s="175"/>
      <c r="E19" s="178"/>
    </row>
    <row r="20" spans="1:5" ht="30" customHeight="1">
      <c r="A20" s="12" t="s">
        <v>120</v>
      </c>
      <c r="B20" s="174"/>
      <c r="C20" s="177" t="s">
        <v>13</v>
      </c>
      <c r="D20" s="174"/>
      <c r="E20" s="177" t="s">
        <v>13</v>
      </c>
    </row>
    <row r="21" spans="1:5" ht="30" customHeight="1">
      <c r="A21" s="63" t="s">
        <v>125</v>
      </c>
      <c r="B21" s="175"/>
      <c r="C21" s="178"/>
      <c r="D21" s="175"/>
      <c r="E21" s="178"/>
    </row>
    <row r="22" spans="1:5" ht="30" customHeight="1">
      <c r="A22" s="10" t="s">
        <v>121</v>
      </c>
      <c r="B22" s="174"/>
      <c r="C22" s="177" t="s">
        <v>13</v>
      </c>
      <c r="D22" s="174"/>
      <c r="E22" s="177" t="s">
        <v>13</v>
      </c>
    </row>
    <row r="23" spans="1:5" ht="30" customHeight="1">
      <c r="A23" s="63" t="s">
        <v>125</v>
      </c>
      <c r="B23" s="175"/>
      <c r="C23" s="178"/>
      <c r="D23" s="175"/>
      <c r="E23" s="178"/>
    </row>
    <row r="24" spans="1:5" ht="30" customHeight="1">
      <c r="A24" s="10" t="s">
        <v>122</v>
      </c>
      <c r="B24" s="174"/>
      <c r="C24" s="177" t="s">
        <v>13</v>
      </c>
      <c r="D24" s="174"/>
      <c r="E24" s="177" t="s">
        <v>13</v>
      </c>
    </row>
    <row r="25" spans="1:5" ht="30" customHeight="1" thickBot="1">
      <c r="A25" s="64" t="s">
        <v>125</v>
      </c>
      <c r="B25" s="176"/>
      <c r="C25" s="179"/>
      <c r="D25" s="176"/>
      <c r="E25" s="179"/>
    </row>
    <row r="26" spans="1:5" ht="60" customHeight="1" thickTop="1" thickBot="1">
      <c r="A26" s="9" t="s">
        <v>123</v>
      </c>
      <c r="B26" s="13">
        <f>SUM(B14:B25)</f>
        <v>0</v>
      </c>
      <c r="C26" s="14" t="s">
        <v>13</v>
      </c>
      <c r="D26" s="15">
        <f>SUM(D14:D25)</f>
        <v>0</v>
      </c>
      <c r="E26" s="16" t="s">
        <v>13</v>
      </c>
    </row>
    <row r="28" spans="1:5" ht="14.25">
      <c r="A28" s="76" t="s">
        <v>124</v>
      </c>
      <c r="B28" s="76"/>
      <c r="C28" s="76"/>
      <c r="D28" s="76"/>
      <c r="E28" s="76"/>
    </row>
  </sheetData>
  <mergeCells count="34">
    <mergeCell ref="D24:D25"/>
    <mergeCell ref="E14:E15"/>
    <mergeCell ref="E16:E17"/>
    <mergeCell ref="E18:E19"/>
    <mergeCell ref="E20:E21"/>
    <mergeCell ref="E22:E23"/>
    <mergeCell ref="E24:E25"/>
    <mergeCell ref="D14:D15"/>
    <mergeCell ref="D16:D17"/>
    <mergeCell ref="D18:D19"/>
    <mergeCell ref="D20:D21"/>
    <mergeCell ref="D22:D23"/>
    <mergeCell ref="B13:C13"/>
    <mergeCell ref="D13:E13"/>
    <mergeCell ref="A28:E28"/>
    <mergeCell ref="A12:A13"/>
    <mergeCell ref="B14:B15"/>
    <mergeCell ref="B16:B17"/>
    <mergeCell ref="B18:B19"/>
    <mergeCell ref="B20:B21"/>
    <mergeCell ref="B22:B23"/>
    <mergeCell ref="B24:B25"/>
    <mergeCell ref="C14:C15"/>
    <mergeCell ref="C16:C17"/>
    <mergeCell ref="C18:C19"/>
    <mergeCell ref="C20:C21"/>
    <mergeCell ref="C22:C23"/>
    <mergeCell ref="C24:C25"/>
    <mergeCell ref="A1:E1"/>
    <mergeCell ref="C3:E3"/>
    <mergeCell ref="C5:E5"/>
    <mergeCell ref="B10:E10"/>
    <mergeCell ref="B12:C12"/>
    <mergeCell ref="D12:E12"/>
  </mergeCells>
  <phoneticPr fontId="12"/>
  <pageMargins left="0.7" right="0.7" top="0.75" bottom="0.75" header="0.3" footer="0.3"/>
  <pageSetup paperSize="9" scale="97"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交付申請書</vt:lpstr>
      <vt:lpstr>算定基準表</vt:lpstr>
      <vt:lpstr>いきいきサロン事業計画</vt:lpstr>
      <vt:lpstr>いきいきサロン事業計画!Print_Area</vt:lpstr>
      <vt:lpstr>交付申請書!Print_Area</vt:lpstr>
      <vt:lpstr>算定基準表!Print_Area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石垣 宏樹</cp:lastModifiedBy>
  <cp:lastPrinted>2025-04-22T09:52:03Z</cp:lastPrinted>
  <dcterms:created xsi:type="dcterms:W3CDTF">2015-06-05T18:19:00Z</dcterms:created>
  <dcterms:modified xsi:type="dcterms:W3CDTF">2025-04-22T09:52:05Z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1041-11.8.2.8498</vt:lpwstr>
  </property>
</Properties>
</file>