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CEE4BD51-DF5A-4D90-A839-04B9C5DC5976}" xr6:coauthVersionLast="47" xr6:coauthVersionMax="47" xr10:uidLastSave="{00000000-0000-0000-0000-000000000000}"/>
  <bookViews>
    <workbookView xWindow="-120" yWindow="-120" windowWidth="29040" windowHeight="15840" xr2:uid="{00000000-000D-0000-FFFF-FFFF00000000}"/>
  </bookViews>
  <sheets>
    <sheet name="入力方法" sheetId="4" r:id="rId1"/>
    <sheet name="実績報告書" sheetId="1" r:id="rId2"/>
    <sheet name="いきいきサロン事業報告" sheetId="2" r:id="rId3"/>
    <sheet name="事業報告書" sheetId="3" r:id="rId4"/>
    <sheet name="交付申請書" sheetId="5" r:id="rId5"/>
    <sheet name="いきいきサロン事業計画" sheetId="7" r:id="rId6"/>
    <sheet name="事業算定表" sheetId="6" r:id="rId7"/>
  </sheets>
  <definedNames>
    <definedName name="_xlnm.Print_Area" localSheetId="5">いきいきサロン事業計画!$A$1:$E$28</definedName>
    <definedName name="_xlnm.Print_Area" localSheetId="2">いきいきサロン事業報告!$A$1:$E$34</definedName>
    <definedName name="_xlnm.Print_Area" localSheetId="4">交付申請書!$A$1:$E$34</definedName>
    <definedName name="_xlnm.Print_Area" localSheetId="6">事業算定表!$A$1:$Z$50</definedName>
    <definedName name="_xlnm.Print_Area" localSheetId="3">事業報告書!$A$1:$AB$46</definedName>
    <definedName name="_xlnm.Print_Area" localSheetId="1">実績報告書!$A$1:$H$35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2" i="6" l="1"/>
  <c r="B12" i="7"/>
  <c r="O29" i="6" l="1"/>
  <c r="AD38" i="3" l="1"/>
  <c r="D31" i="2"/>
  <c r="AA31" i="3"/>
  <c r="AA38" i="3"/>
  <c r="AD34" i="3"/>
  <c r="AD35" i="3"/>
  <c r="AD41" i="3"/>
  <c r="AA22" i="3"/>
  <c r="AA15" i="3"/>
  <c r="AA13" i="3"/>
  <c r="AA10" i="3"/>
  <c r="Z38" i="6"/>
  <c r="D27" i="5" s="1"/>
  <c r="C7" i="7"/>
  <c r="D28" i="7"/>
  <c r="C5" i="7"/>
  <c r="Z28" i="6"/>
  <c r="D6" i="5"/>
  <c r="D4" i="5"/>
  <c r="D2" i="5"/>
  <c r="B28" i="7"/>
  <c r="O48" i="6"/>
  <c r="Z47" i="6"/>
  <c r="D31" i="5" s="1"/>
  <c r="Z45" i="6"/>
  <c r="D30" i="5" s="1"/>
  <c r="U44" i="6"/>
  <c r="Z43" i="6" s="1"/>
  <c r="D29" i="5" s="1"/>
  <c r="N44" i="6"/>
  <c r="AB43" i="6" s="1"/>
  <c r="O41" i="6"/>
  <c r="Z40" i="6"/>
  <c r="D28" i="5" s="1"/>
  <c r="O36" i="6"/>
  <c r="Z34" i="6"/>
  <c r="O33" i="6"/>
  <c r="Z32" i="6"/>
  <c r="D25" i="5" s="1"/>
  <c r="Z30" i="6"/>
  <c r="D24" i="5" s="1"/>
  <c r="I29" i="6"/>
  <c r="D23" i="5" s="1"/>
  <c r="Z23" i="6"/>
  <c r="Z21" i="6"/>
  <c r="D20" i="5" s="1"/>
  <c r="Z19" i="6"/>
  <c r="D19" i="5" s="1"/>
  <c r="U12" i="6"/>
  <c r="I8" i="6" a="1"/>
  <c r="I8" i="6" s="1"/>
  <c r="O8" i="6" s="1"/>
  <c r="I6" i="6" a="1"/>
  <c r="I6" i="6" s="1"/>
  <c r="O6" i="6" s="1"/>
  <c r="I4" i="6"/>
  <c r="O4" i="6" s="1"/>
  <c r="D26" i="5"/>
  <c r="D22" i="5"/>
  <c r="D21" i="5"/>
  <c r="D18" i="5"/>
  <c r="U14" i="6" l="1"/>
  <c r="Z11" i="6" s="1"/>
  <c r="D17" i="5" s="1"/>
  <c r="D32" i="5" s="1"/>
  <c r="D34" i="5" s="1"/>
  <c r="O9" i="6"/>
  <c r="Z3" i="6" s="1"/>
  <c r="D15" i="5"/>
  <c r="Z49" i="6" l="1"/>
  <c r="AA26" i="3"/>
  <c r="G46" i="3"/>
  <c r="Z4" i="3"/>
  <c r="C5" i="2"/>
  <c r="G19" i="1"/>
  <c r="G18" i="1"/>
  <c r="G17" i="1"/>
  <c r="G22" i="1"/>
  <c r="AA43" i="3"/>
  <c r="G31" i="1" s="1"/>
  <c r="AE26" i="3"/>
  <c r="AD26" i="3"/>
  <c r="G23" i="1" s="1"/>
  <c r="AD28" i="3"/>
  <c r="AA28" i="3" s="1"/>
  <c r="AA34" i="3"/>
  <c r="AE28" i="3"/>
  <c r="G26" i="1"/>
  <c r="AA41" i="3"/>
  <c r="G29" i="1"/>
  <c r="G32" i="1"/>
  <c r="AA45" i="3" s="1"/>
  <c r="G21" i="1"/>
  <c r="AA20" i="3" s="1"/>
  <c r="C21" i="3" s="1"/>
  <c r="G14" i="1"/>
  <c r="G20" i="1"/>
  <c r="G16" i="1"/>
  <c r="C33" i="1"/>
  <c r="C35" i="1" s="1"/>
  <c r="D29" i="2"/>
  <c r="B12" i="2" s="1"/>
  <c r="G15" i="1" s="1"/>
  <c r="E15" i="1" s="1"/>
  <c r="B29" i="2"/>
  <c r="G24" i="1" l="1"/>
  <c r="G27" i="1"/>
  <c r="G30" i="1"/>
  <c r="G33" i="1" l="1"/>
  <c r="C10" i="1" s="1"/>
  <c r="E31" i="1"/>
  <c r="E30" i="1"/>
  <c r="E29" i="1"/>
  <c r="E27" i="1"/>
  <c r="E26" i="1"/>
  <c r="E24" i="1"/>
  <c r="E23" i="1"/>
  <c r="E22" i="1"/>
  <c r="E20" i="1"/>
  <c r="E19" i="1"/>
  <c r="E18" i="1"/>
  <c r="E17" i="1"/>
  <c r="E16" i="1"/>
  <c r="E33" i="1" l="1"/>
  <c r="D33" i="5" s="1"/>
  <c r="C12"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985112FA-0608-4B06-8E1A-3FA20C851E88}">
      <text>
        <r>
          <rPr>
            <sz val="10"/>
            <color indexed="81"/>
            <rFont val="MS P ゴシック"/>
            <family val="3"/>
            <charset val="128"/>
          </rPr>
          <t>提出日を入力してください。</t>
        </r>
      </text>
    </comment>
    <comment ref="D4" authorId="0" shapeId="0" xr:uid="{0A256C09-B3C6-4D41-B0F8-A649FF15EB99}">
      <text>
        <r>
          <rPr>
            <sz val="10"/>
            <color indexed="81"/>
            <rFont val="MS P ゴシック"/>
            <family val="3"/>
            <charset val="128"/>
          </rPr>
          <t>区名及び区長氏名を入力してください</t>
        </r>
      </text>
    </comment>
    <comment ref="C14" authorId="0" shapeId="0" xr:uid="{077822D9-3EDD-487B-8D90-B90A9CED8AF6}">
      <text>
        <r>
          <rPr>
            <sz val="10"/>
            <color indexed="81"/>
            <rFont val="MS P ゴシック"/>
            <family val="3"/>
            <charset val="128"/>
          </rPr>
          <t>令和７年度交付申請額を転記してください。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2" authorId="0" shapeId="0" xr:uid="{1D8D3A0D-2B50-43CC-9057-E6B453A9BF4C}">
      <text>
        <r>
          <rPr>
            <sz val="10"/>
            <color indexed="81"/>
            <rFont val="MS P ゴシック"/>
            <family val="3"/>
            <charset val="128"/>
          </rPr>
          <t>※いきいきサロン事業を他の町内会と合同で実施している地区で、</t>
        </r>
        <r>
          <rPr>
            <b/>
            <sz val="10"/>
            <color indexed="81"/>
            <rFont val="MS P ゴシック"/>
            <family val="3"/>
            <charset val="128"/>
          </rPr>
          <t>実績報告を個別に行う場合</t>
        </r>
        <r>
          <rPr>
            <sz val="10"/>
            <color indexed="81"/>
            <rFont val="MS P ゴシック"/>
            <family val="3"/>
            <charset val="128"/>
          </rPr>
          <t>は、直接数値を入力するなど、適宜修正ください。</t>
        </r>
      </text>
    </comment>
    <comment ref="B17" authorId="0" shapeId="0" xr:uid="{2D3E21A8-E606-4DC9-BB82-51F4C161AA04}">
      <text>
        <r>
          <rPr>
            <sz val="10"/>
            <color indexed="81"/>
            <rFont val="MS P ゴシック"/>
            <family val="3"/>
            <charset val="128"/>
          </rPr>
          <t>⑴～⑹の各事業に要した経費（事業を実施するために支出した費用）を記入してください。
※いきいきサロン事業を他の町内会と合同で実施している地区で、実績報告を代表地区が行う場合は、合算した事業費を記入してください。</t>
        </r>
      </text>
    </comment>
    <comment ref="D17" authorId="0" shapeId="0" xr:uid="{09F9C8E3-2828-46E7-8A26-A2A71F1E5204}">
      <text>
        <r>
          <rPr>
            <sz val="10"/>
            <color indexed="81"/>
            <rFont val="MS P ゴシック"/>
            <family val="3"/>
            <charset val="128"/>
          </rPr>
          <t>⑴～⑹の各事業に要した経費の内、交付の対象となる経費を記入ください。
交付の対象となる経費については、”河北町地域振興総合交付金の手引”の４頁をご覧ください。
※いきいきサロン事業を他の町内会と合同で実施している地区で、実績報告を代表地区が行う場合は、合算した経費を記入してください。</t>
        </r>
      </text>
    </comment>
    <comment ref="A20" authorId="0" shapeId="0" xr:uid="{8AC07099-2B11-4198-B0E8-403AEAE03F7B}">
      <text>
        <r>
          <rPr>
            <sz val="10"/>
            <color indexed="81"/>
            <rFont val="MS P ゴシック"/>
            <family val="3"/>
            <charset val="128"/>
          </rPr>
          <t>⑵～⑹の事業別に実施した活動の内容を記載してください。</t>
        </r>
      </text>
    </comment>
    <comment ref="B31" authorId="0" shapeId="0" xr:uid="{F90CD588-82FA-4A5C-98B3-1C41484FB97C}">
      <text>
        <r>
          <rPr>
            <sz val="10"/>
            <color indexed="81"/>
            <rFont val="MS P ゴシック"/>
            <family val="3"/>
            <charset val="128"/>
          </rPr>
          <t>令和７年度交付金申請時に報告いただいた世帯数を記入してください。
※いきいきサロン事業を他の町内会と合同で実施している地区で、実績報告を代表地区が行う場合は、合同で実施した町内会の合計世帯数を記入してください。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8" authorId="0" shapeId="0" xr:uid="{AFB43F3F-4711-4DD2-86DA-46395DE53CD5}">
      <text>
        <r>
          <rPr>
            <sz val="10"/>
            <color indexed="81"/>
            <rFont val="MS P ゴシック"/>
            <family val="3"/>
            <charset val="128"/>
          </rPr>
          <t>⑵～⑿の各事業に要した経費（事業を実施するために支出した費用）を記入してください。</t>
        </r>
      </text>
    </comment>
    <comment ref="AA8" authorId="0" shapeId="0" xr:uid="{78055A34-618A-4363-A96D-0B7191371AD8}">
      <text>
        <r>
          <rPr>
            <sz val="10"/>
            <color indexed="81"/>
            <rFont val="MS P ゴシック"/>
            <family val="3"/>
            <charset val="128"/>
          </rPr>
          <t>自主防災組織の設置年に応じた金額を入力する。
1年目の場合は15,000円、2年目の場合は10,000円、3年目以降は0円。</t>
        </r>
      </text>
    </comment>
    <comment ref="C9" authorId="0" shapeId="0" xr:uid="{43FAF1E5-A942-4F10-BECF-42D97A77A487}">
      <text>
        <r>
          <rPr>
            <sz val="10"/>
            <color indexed="81"/>
            <rFont val="MS P ゴシック"/>
            <family val="3"/>
            <charset val="128"/>
          </rPr>
          <t>自主防災組織の設置年月を記入してください。</t>
        </r>
      </text>
    </comment>
    <comment ref="Q11" authorId="0" shapeId="0" xr:uid="{753578C7-0B00-4D0E-8355-FBBDC8CDBFA8}">
      <text>
        <r>
          <rPr>
            <sz val="10"/>
            <color indexed="81"/>
            <rFont val="MS P ゴシック"/>
            <family val="3"/>
            <charset val="128"/>
          </rPr>
          <t>実施日を記入してください</t>
        </r>
      </text>
    </comment>
    <comment ref="G12" authorId="0" shapeId="0" xr:uid="{EC1A7C76-CA51-4586-A738-AB61C88317F7}">
      <text>
        <r>
          <rPr>
            <sz val="10"/>
            <color indexed="81"/>
            <rFont val="MS P ゴシック"/>
            <family val="3"/>
            <charset val="128"/>
          </rPr>
          <t>活動の内容について記入してください。</t>
        </r>
      </text>
    </comment>
    <comment ref="Q13" authorId="0" shapeId="0" xr:uid="{8DD72C41-2329-42EF-96DD-D4B29482225B}">
      <text>
        <r>
          <rPr>
            <sz val="10"/>
            <color indexed="81"/>
            <rFont val="MS P ゴシック"/>
            <family val="3"/>
            <charset val="128"/>
          </rPr>
          <t>実施日を記入してください</t>
        </r>
      </text>
    </comment>
    <comment ref="G14" authorId="0" shapeId="0" xr:uid="{68302F8A-E19D-49CF-B19A-87705F9012C6}">
      <text>
        <r>
          <rPr>
            <sz val="10"/>
            <color indexed="81"/>
            <rFont val="MS P ゴシック"/>
            <family val="3"/>
            <charset val="128"/>
          </rPr>
          <t>活動の内容について記入してください。</t>
        </r>
      </text>
    </comment>
    <comment ref="Q15" authorId="0" shapeId="0" xr:uid="{2EBC9E2F-3BFB-4F2D-B560-B0EE7C548D93}">
      <text>
        <r>
          <rPr>
            <sz val="10"/>
            <color indexed="81"/>
            <rFont val="MS P ゴシック"/>
            <family val="3"/>
            <charset val="128"/>
          </rPr>
          <t>実施日を記入してください</t>
        </r>
      </text>
    </comment>
    <comment ref="G16" authorId="0" shapeId="0" xr:uid="{BA7594D3-97DF-4899-B89C-240DC4964298}">
      <text>
        <r>
          <rPr>
            <sz val="10"/>
            <color indexed="81"/>
            <rFont val="MS P ゴシック"/>
            <family val="3"/>
            <charset val="128"/>
          </rPr>
          <t>活動の内容について記入してください。</t>
        </r>
      </text>
    </comment>
    <comment ref="K17" authorId="0" shapeId="0" xr:uid="{F292B46C-36C1-44FA-84BC-4F14D71FBB76}">
      <text>
        <r>
          <rPr>
            <sz val="10"/>
            <color indexed="81"/>
            <rFont val="MS P ゴシック"/>
            <family val="3"/>
            <charset val="128"/>
          </rPr>
          <t>購入した防災備品を記入してください。</t>
        </r>
      </text>
    </comment>
    <comment ref="AA17" authorId="0" shapeId="0" xr:uid="{5D8A4472-0BAB-4607-A8D8-38B3088C976D}">
      <text>
        <r>
          <rPr>
            <sz val="10"/>
            <color indexed="81"/>
            <rFont val="MS P ゴシック"/>
            <family val="3"/>
            <charset val="128"/>
          </rPr>
          <t>自主防災活動に必要な備品購入費として、自主防災組織設置初年度及び防災行動計画作成後の１回に限り交付します。
20,000円が上限です。</t>
        </r>
      </text>
    </comment>
    <comment ref="N18" authorId="0" shapeId="0" xr:uid="{6BF25BF1-08A4-4C7F-9472-FFC04E5D173F}">
      <text>
        <r>
          <rPr>
            <sz val="10"/>
            <color indexed="81"/>
            <rFont val="MS P ゴシック"/>
            <family val="3"/>
            <charset val="128"/>
          </rPr>
          <t>防災行動計画書の作成年度を記入してください。</t>
        </r>
      </text>
    </comment>
    <comment ref="B23" authorId="0" shapeId="0" xr:uid="{2EBBA86C-6863-4AD6-B21D-4DC729877BE2}">
      <text>
        <r>
          <rPr>
            <sz val="10"/>
            <color indexed="81"/>
            <rFont val="MS P ゴシック"/>
            <family val="3"/>
            <charset val="128"/>
          </rPr>
          <t>開催日を記入してください</t>
        </r>
      </text>
    </comment>
    <comment ref="N23" authorId="0" shapeId="0" xr:uid="{DAB9A872-5974-41D9-9097-D052A7A74BEF}">
      <text>
        <r>
          <rPr>
            <sz val="10"/>
            <color indexed="81"/>
            <rFont val="MS P ゴシック"/>
            <family val="3"/>
            <charset val="128"/>
          </rPr>
          <t>活動内容について記入してください。</t>
        </r>
      </text>
    </comment>
    <comment ref="F26" authorId="0" shapeId="0" xr:uid="{5F285E47-1F18-44D4-9FE4-C47CB15D2B17}">
      <text>
        <r>
          <rPr>
            <sz val="10"/>
            <color indexed="81"/>
            <rFont val="MS P ゴシック"/>
            <family val="3"/>
            <charset val="128"/>
          </rPr>
          <t>開催日を記入してください</t>
        </r>
      </text>
    </comment>
    <comment ref="G27" authorId="0" shapeId="0" xr:uid="{6193330B-DB36-4215-AB79-45739F86E262}">
      <text>
        <r>
          <rPr>
            <sz val="10"/>
            <color indexed="81"/>
            <rFont val="MS P ゴシック"/>
            <family val="3"/>
            <charset val="128"/>
          </rPr>
          <t>事業の対象者数を記入してください。</t>
        </r>
      </text>
    </comment>
    <comment ref="C29" authorId="0" shapeId="0" xr:uid="{3D38F5FC-87AD-4893-AA9E-56B8F21DFB20}">
      <text>
        <r>
          <rPr>
            <sz val="10"/>
            <color indexed="81"/>
            <rFont val="MS P ゴシック"/>
            <family val="3"/>
            <charset val="128"/>
          </rPr>
          <t>参加した種目数を記入してください。</t>
        </r>
      </text>
    </comment>
    <comment ref="B30" authorId="0" shapeId="0" xr:uid="{4301AA39-1631-4897-9A7C-5B4FC3276241}">
      <text>
        <r>
          <rPr>
            <sz val="10"/>
            <color indexed="81"/>
            <rFont val="MS P ゴシック"/>
            <family val="3"/>
            <charset val="128"/>
          </rPr>
          <t>リストから種目を選択してください</t>
        </r>
      </text>
    </comment>
    <comment ref="F31" authorId="0" shapeId="0" xr:uid="{4B6FD8FD-5CEB-4804-898C-B5AD79CF9B72}">
      <text>
        <r>
          <rPr>
            <sz val="10"/>
            <color indexed="81"/>
            <rFont val="MS P ゴシック"/>
            <family val="3"/>
            <charset val="128"/>
          </rPr>
          <t>開催日を記入してください</t>
        </r>
      </text>
    </comment>
    <comment ref="C32" authorId="0" shapeId="0" xr:uid="{E9CA9410-A095-4CB5-842E-5B2922821D82}">
      <text>
        <r>
          <rPr>
            <sz val="10"/>
            <color indexed="81"/>
            <rFont val="MS P ゴシック"/>
            <family val="3"/>
            <charset val="128"/>
          </rPr>
          <t>開催場所を記入してください。</t>
        </r>
      </text>
    </comment>
    <comment ref="C33" authorId="0" shapeId="0" xr:uid="{8FC3E35C-E093-4309-A194-E0773BCBD22A}">
      <text>
        <r>
          <rPr>
            <sz val="10"/>
            <color indexed="81"/>
            <rFont val="MS P ゴシック"/>
            <family val="3"/>
            <charset val="128"/>
          </rPr>
          <t>活動内容について記入してください。</t>
        </r>
      </text>
    </comment>
    <comment ref="B35" authorId="0" shapeId="0" xr:uid="{2FA00F91-33F7-4B04-954E-62187EE74F29}">
      <text>
        <r>
          <rPr>
            <sz val="10"/>
            <color indexed="81"/>
            <rFont val="MS P ゴシック"/>
            <family val="3"/>
            <charset val="128"/>
          </rPr>
          <t>開催日を入力してください</t>
        </r>
      </text>
    </comment>
    <comment ref="N35" authorId="0" shapeId="0" xr:uid="{D1E4F543-601F-4FBA-9BA7-3E231C6B29D1}">
      <text>
        <r>
          <rPr>
            <sz val="10"/>
            <color indexed="81"/>
            <rFont val="MS P ゴシック"/>
            <family val="3"/>
            <charset val="128"/>
          </rPr>
          <t>活動内容について記入してください。</t>
        </r>
      </text>
    </comment>
    <comment ref="J38" authorId="0" shapeId="0" xr:uid="{438F0512-96BB-4D18-A3F0-5057D553DC8E}">
      <text>
        <r>
          <rPr>
            <sz val="10"/>
            <color indexed="81"/>
            <rFont val="MS P ゴシック"/>
            <family val="3"/>
            <charset val="128"/>
          </rPr>
          <t>実施日を記入してください。</t>
        </r>
      </text>
    </comment>
    <comment ref="L41" authorId="0" shapeId="0" xr:uid="{54BABC74-E5F8-4861-B1FC-F8E1366F9AC3}">
      <text>
        <r>
          <rPr>
            <sz val="10"/>
            <color indexed="81"/>
            <rFont val="MS P ゴシック"/>
            <family val="3"/>
            <charset val="128"/>
          </rPr>
          <t>更新工事の台数を記入してください。
上限は５台までです。</t>
        </r>
      </text>
    </comment>
    <comment ref="B44" authorId="0" shapeId="0" xr:uid="{1D1ECE3C-DAA9-4509-A9ED-A4F6D9F41051}">
      <text>
        <r>
          <rPr>
            <sz val="10"/>
            <color indexed="81"/>
            <rFont val="MS P ゴシック"/>
            <family val="3"/>
            <charset val="128"/>
          </rPr>
          <t>実施日を記入してください</t>
        </r>
      </text>
    </comment>
    <comment ref="N44" authorId="0" shapeId="0" xr:uid="{BAD8D2FA-0D17-4646-A581-E04BFFF3985F}">
      <text>
        <r>
          <rPr>
            <sz val="10"/>
            <color indexed="81"/>
            <rFont val="MS P ゴシック"/>
            <family val="3"/>
            <charset val="128"/>
          </rPr>
          <t>活動内容について記入してください。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2" authorId="0" shapeId="0" xr:uid="{585568E6-C93E-48AA-9756-6CE75C97064F}">
      <text>
        <r>
          <rPr>
            <sz val="10"/>
            <color indexed="81"/>
            <rFont val="MS P ゴシック"/>
            <family val="3"/>
            <charset val="128"/>
          </rPr>
          <t>※いきいきサロン事業を他の町内会と合同で実施している地区で、</t>
        </r>
        <r>
          <rPr>
            <b/>
            <sz val="10"/>
            <color indexed="81"/>
            <rFont val="MS P ゴシック"/>
            <family val="3"/>
            <charset val="128"/>
          </rPr>
          <t>申請を個別に行う場合</t>
        </r>
        <r>
          <rPr>
            <sz val="10"/>
            <color indexed="81"/>
            <rFont val="MS P ゴシック"/>
            <family val="3"/>
            <charset val="128"/>
          </rPr>
          <t>は、直接数値を記入するなど、適宜修正ください。</t>
        </r>
      </text>
    </comment>
    <comment ref="B16" authorId="0" shapeId="0" xr:uid="{4443B3CD-9B04-4D4A-84D0-27A2A3F996EE}">
      <text>
        <r>
          <rPr>
            <sz val="10"/>
            <color indexed="81"/>
            <rFont val="MS P ゴシック"/>
            <family val="3"/>
            <charset val="128"/>
          </rPr>
          <t>⑴～⑹の各事業に要する経費（事業を実施するために支出予定の費用）を記入してください。
※いきいきサロン事業を他の町内会と合同で実施している地区で、申請を代表地区が行う場合は、合算した事業費を記入してください。</t>
        </r>
      </text>
    </comment>
    <comment ref="D16" authorId="0" shapeId="0" xr:uid="{F7A65751-67D2-4FE4-97C7-8DCD7B383A69}">
      <text>
        <r>
          <rPr>
            <sz val="10"/>
            <color indexed="81"/>
            <rFont val="MS P ゴシック"/>
            <family val="3"/>
            <charset val="128"/>
          </rPr>
          <t>⑴～⑹の各事業に要する経費の内、交付の対象となる経費（事業を実施するために支出予定の費用）を記入ください。
交付の対象となる経費については、”河北町地域振興総合交付金の手引”の４頁をご覧ください。
※いきいきサロン事業を他の町内会と合同で実施している地区で、申請を代表地区が行う場合は、合算した経費を記入してください。</t>
        </r>
      </text>
    </comment>
    <comment ref="A19" authorId="0" shapeId="0" xr:uid="{41A5ED72-7B7A-4FBD-930A-5F197C36BD16}">
      <text>
        <r>
          <rPr>
            <sz val="10"/>
            <color indexed="81"/>
            <rFont val="MS P ゴシック"/>
            <family val="3"/>
            <charset val="128"/>
          </rPr>
          <t>⑵～⑹の事業別に実施予定の活動内容を記入してください。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8" authorId="0" shapeId="0" xr:uid="{9D5E3A8A-8C00-4052-B93D-53616E291D4E}">
      <text>
        <r>
          <rPr>
            <sz val="10"/>
            <color indexed="81"/>
            <rFont val="MS P ゴシック"/>
            <family val="3"/>
            <charset val="128"/>
          </rPr>
          <t>世帯数を記入してください</t>
        </r>
      </text>
    </comment>
    <comment ref="N12" authorId="0" shapeId="0" xr:uid="{D8E33457-F717-4F74-9BF2-ADA87EFAE415}">
      <text>
        <r>
          <rPr>
            <sz val="9"/>
            <color indexed="81"/>
            <rFont val="MS P ゴシック"/>
            <family val="3"/>
            <charset val="128"/>
          </rPr>
          <t>※いきいきサロン事業を他の町内会と合同で実施している地区で、</t>
        </r>
        <r>
          <rPr>
            <b/>
            <sz val="9"/>
            <color indexed="81"/>
            <rFont val="MS P ゴシック"/>
            <family val="3"/>
            <charset val="128"/>
          </rPr>
          <t>申請を代表地区が行う場合は、合算した世帯数</t>
        </r>
        <r>
          <rPr>
            <sz val="9"/>
            <color indexed="81"/>
            <rFont val="MS P ゴシック"/>
            <family val="3"/>
            <charset val="128"/>
          </rPr>
          <t>を記入してください。</t>
        </r>
      </text>
    </comment>
    <comment ref="E16" authorId="0" shapeId="0" xr:uid="{ED673546-C709-4267-ADA0-F64056559543}">
      <text>
        <r>
          <rPr>
            <sz val="10"/>
            <color indexed="81"/>
            <rFont val="MS P ゴシック"/>
            <family val="3"/>
            <charset val="128"/>
          </rPr>
          <t>自主防災組織の設置年月を記入してください。</t>
        </r>
      </text>
    </comment>
    <comment ref="Z16" authorId="0" shapeId="0" xr:uid="{2EF06C03-FC78-48BE-A82E-5A2DDACBD783}">
      <text>
        <r>
          <rPr>
            <sz val="10"/>
            <color indexed="81"/>
            <rFont val="ＭＳ Ｐゴシック"/>
            <family val="3"/>
            <charset val="128"/>
          </rPr>
          <t>自主防災組織の設置年に応じた金額を記入する。
1年目の場合は15,000円、2年目の場合は10,000円、3年目以降は0円。</t>
        </r>
      </text>
    </comment>
    <comment ref="C17" authorId="0" shapeId="0" xr:uid="{D5317E3C-D24B-4911-B48F-CC570CB0DDCB}">
      <text>
        <r>
          <rPr>
            <sz val="10"/>
            <color indexed="81"/>
            <rFont val="ＭＳ Ｐゴシック"/>
            <family val="3"/>
            <charset val="128"/>
          </rPr>
          <t>設置の有無を選択</t>
        </r>
      </text>
    </comment>
    <comment ref="C20" authorId="0" shapeId="0" xr:uid="{3B69DF1A-E4FE-4CA0-95EE-0370E38E8DB1}">
      <text>
        <r>
          <rPr>
            <sz val="10"/>
            <color indexed="81"/>
            <rFont val="ＭＳ Ｐゴシック"/>
            <family val="3"/>
            <charset val="128"/>
          </rPr>
          <t>実施予定の有無を選択</t>
        </r>
      </text>
    </comment>
    <comment ref="C22" authorId="0" shapeId="0" xr:uid="{BDDB18B8-93F6-4717-B806-A7B3D1AAF3C6}">
      <text>
        <r>
          <rPr>
            <sz val="10"/>
            <color indexed="81"/>
            <rFont val="ＭＳ Ｐゴシック"/>
            <family val="3"/>
            <charset val="128"/>
          </rPr>
          <t>実施予定の有無を選択</t>
        </r>
      </text>
    </comment>
    <comment ref="C24" authorId="0" shapeId="0" xr:uid="{360C5983-AA33-443A-93AB-6C35ECD710DC}">
      <text>
        <r>
          <rPr>
            <sz val="10"/>
            <color indexed="81"/>
            <rFont val="ＭＳ Ｐゴシック"/>
            <family val="3"/>
            <charset val="128"/>
          </rPr>
          <t>実施予定の有無を選択</t>
        </r>
      </text>
    </comment>
    <comment ref="Z25" authorId="0" shapeId="0" xr:uid="{7BC661BC-F558-4374-A062-954BDC811812}">
      <text>
        <r>
          <rPr>
            <sz val="10"/>
            <color indexed="81"/>
            <rFont val="ＭＳ Ｐゴシック"/>
            <family val="3"/>
            <charset val="128"/>
          </rPr>
          <t>自主防災活動に必要な備品購入費として
自主防災組織設置初年度及び防災行動計画作成後の１回に限り交付。
20,000円が上限です。</t>
        </r>
      </text>
    </comment>
    <comment ref="C26" authorId="0" shapeId="0" xr:uid="{6B9D4ED4-5704-42C4-96BD-95D8EC46FC1D}">
      <text>
        <r>
          <rPr>
            <sz val="10"/>
            <color indexed="81"/>
            <rFont val="ＭＳ Ｐゴシック"/>
            <family val="3"/>
            <charset val="128"/>
          </rPr>
          <t>備品購入予定の有無を選択</t>
        </r>
      </text>
    </comment>
    <comment ref="Q26" authorId="0" shapeId="0" xr:uid="{90F5416C-5401-4C84-B1B4-C3D2C98F7CEF}">
      <text>
        <r>
          <rPr>
            <sz val="10"/>
            <color indexed="81"/>
            <rFont val="ＭＳ Ｐゴシック"/>
            <family val="3"/>
            <charset val="128"/>
          </rPr>
          <t>有無を選択</t>
        </r>
      </text>
    </comment>
    <comment ref="C29" authorId="0" shapeId="0" xr:uid="{CB2279C1-3A64-489B-AFE1-650B8A1B912C}">
      <text>
        <r>
          <rPr>
            <sz val="10"/>
            <color indexed="81"/>
            <rFont val="MS P ゴシック"/>
            <family val="3"/>
            <charset val="128"/>
          </rPr>
          <t>基数を記入してください</t>
        </r>
      </text>
    </comment>
    <comment ref="C31" authorId="0" shapeId="0" xr:uid="{FE4115F4-0872-4EA1-A6A5-7B1B2135E59B}">
      <text>
        <r>
          <rPr>
            <sz val="10"/>
            <color indexed="81"/>
            <rFont val="ＭＳ Ｐゴシック"/>
            <family val="3"/>
            <charset val="128"/>
          </rPr>
          <t>実施予定の有無を選択</t>
        </r>
      </text>
    </comment>
    <comment ref="C33" authorId="0" shapeId="0" xr:uid="{D341AE48-7AD8-4A89-9DE3-FFB1F0D1B6EB}">
      <text>
        <r>
          <rPr>
            <sz val="10"/>
            <color indexed="81"/>
            <rFont val="ＭＳ Ｐゴシック"/>
            <family val="3"/>
            <charset val="128"/>
          </rPr>
          <t>実施予定の有無を選択</t>
        </r>
      </text>
    </comment>
    <comment ref="I33" authorId="0" shapeId="0" xr:uid="{AEE23627-00E4-453E-B003-11D996B45EE4}">
      <text>
        <r>
          <rPr>
            <sz val="10"/>
            <color indexed="81"/>
            <rFont val="ＭＳ Ｐゴシック"/>
            <family val="3"/>
            <charset val="128"/>
          </rPr>
          <t>対象者数を記入</t>
        </r>
      </text>
    </comment>
    <comment ref="C35" authorId="0" shapeId="0" xr:uid="{77A8F112-FC66-49E4-A0C6-336E7550A4BA}">
      <text>
        <r>
          <rPr>
            <sz val="10"/>
            <color indexed="81"/>
            <rFont val="ＭＳ Ｐゴシック"/>
            <family val="3"/>
            <charset val="128"/>
          </rPr>
          <t>参加予定の有無を選択</t>
        </r>
      </text>
    </comment>
    <comment ref="I36" authorId="0" shapeId="0" xr:uid="{E3608B17-E26B-41CF-ACC1-21E11258DE34}">
      <text>
        <r>
          <rPr>
            <sz val="10"/>
            <color indexed="81"/>
            <rFont val="ＭＳ Ｐゴシック"/>
            <family val="3"/>
            <charset val="128"/>
          </rPr>
          <t>参加予定種目数を記入する。</t>
        </r>
      </text>
    </comment>
    <comment ref="D37" authorId="0" shapeId="0" xr:uid="{3A53EAE0-0BC8-4151-B2CA-74A8C0375929}">
      <text>
        <r>
          <rPr>
            <sz val="10"/>
            <color indexed="81"/>
            <rFont val="ＭＳ Ｐゴシック"/>
            <family val="3"/>
            <charset val="128"/>
          </rPr>
          <t>参加予定の種目を選択</t>
        </r>
      </text>
    </comment>
    <comment ref="C39" authorId="0" shapeId="0" xr:uid="{6F706212-34F2-4F8F-8525-A78056A3173D}">
      <text>
        <r>
          <rPr>
            <sz val="10"/>
            <color indexed="81"/>
            <rFont val="ＭＳ Ｐゴシック"/>
            <family val="3"/>
            <charset val="128"/>
          </rPr>
          <t>実施予定の有無を選択</t>
        </r>
      </text>
    </comment>
    <comment ref="C41" authorId="0" shapeId="0" xr:uid="{7C8DF52B-3B8B-486B-9B4B-DDE7CF68F908}">
      <text>
        <r>
          <rPr>
            <sz val="10"/>
            <color indexed="81"/>
            <rFont val="ＭＳ Ｐゴシック"/>
            <family val="3"/>
            <charset val="128"/>
          </rPr>
          <t>実施予定の有無を選択</t>
        </r>
      </text>
    </comment>
    <comment ref="I41" authorId="0" shapeId="0" xr:uid="{DBC8F4F1-6C6A-4E3E-8BF1-5E3AD4F346C9}">
      <text>
        <r>
          <rPr>
            <sz val="10"/>
            <color indexed="81"/>
            <rFont val="ＭＳ Ｐゴシック"/>
            <family val="3"/>
            <charset val="128"/>
          </rPr>
          <t>開催予定回数を入力する。</t>
        </r>
      </text>
    </comment>
    <comment ref="C44" authorId="0" shapeId="0" xr:uid="{975332D9-C8EE-46FC-92DD-CE6F620B5915}">
      <text>
        <r>
          <rPr>
            <sz val="10"/>
            <color indexed="81"/>
            <rFont val="ＭＳ Ｐゴシック"/>
            <family val="3"/>
            <charset val="128"/>
          </rPr>
          <t>実施予定の有無を選択</t>
        </r>
      </text>
    </comment>
    <comment ref="C46" authorId="0" shapeId="0" xr:uid="{358F4431-6E22-4662-93FC-E38E4B4F97C9}">
      <text>
        <r>
          <rPr>
            <sz val="10"/>
            <color indexed="81"/>
            <rFont val="ＭＳ Ｐゴシック"/>
            <family val="3"/>
            <charset val="128"/>
          </rPr>
          <t>実施予定の有無を選択</t>
        </r>
      </text>
    </comment>
    <comment ref="C48" authorId="0" shapeId="0" xr:uid="{24A401E2-A21C-4E22-8C28-59D8A4168117}">
      <text>
        <r>
          <rPr>
            <sz val="10"/>
            <color indexed="81"/>
            <rFont val="ＭＳ Ｐゴシック"/>
            <family val="3"/>
            <charset val="128"/>
          </rPr>
          <t>実施予定の有無を選択</t>
        </r>
      </text>
    </comment>
    <comment ref="I48" authorId="0" shapeId="0" xr:uid="{B65DA60C-E241-43B9-AFF1-E307B80E5D8B}">
      <text>
        <r>
          <rPr>
            <sz val="10"/>
            <color indexed="81"/>
            <rFont val="ＭＳ Ｐゴシック"/>
            <family val="3"/>
            <charset val="128"/>
          </rPr>
          <t>維持管理しているごみステーション数を記入する。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<sst xmlns="http://schemas.openxmlformats.org/spreadsheetml/2006/main" count="509" uniqueCount="210">
  <si>
    <t>事　　業　　名</t>
  </si>
  <si>
    <t>当初交付金決定額　Ａ</t>
  </si>
  <si>
    <t>変更額　Ｂ</t>
  </si>
  <si>
    <t>（Ｃ－Ａ）</t>
  </si>
  <si>
    <t>実績算定額</t>
  </si>
  <si>
    <t>Ｃ</t>
  </si>
  <si>
    <t>合　　　　計</t>
  </si>
  <si>
    <t>前年度調整額</t>
  </si>
  <si>
    <t>当初交付決定額</t>
  </si>
  <si>
    <t>区　　名</t>
    <phoneticPr fontId="2"/>
  </si>
  <si>
    <t>区長氏名</t>
    <phoneticPr fontId="2"/>
  </si>
  <si>
    <t>実績算定額</t>
    <phoneticPr fontId="2"/>
  </si>
  <si>
    <t>事　　　業　　　名</t>
  </si>
  <si>
    <t>事　業　費</t>
  </si>
  <si>
    <t>⑴  健康づくり推進協議会運営事業</t>
  </si>
  <si>
    <t>⑵  食生活及び栄養に関する健康づくり事業</t>
  </si>
  <si>
    <t>⑶  身体活動及び運動に関する健康づくり事業</t>
  </si>
  <si>
    <t>⑷　こころに関する健康づくり事業</t>
  </si>
  <si>
    <t>⑸　生活習慣病予防に関する健康づくり事業</t>
  </si>
  <si>
    <t>⑹  地域の伝統及び特性を生かした健康づくり事業</t>
  </si>
  <si>
    <t>合　　　　　計</t>
  </si>
  <si>
    <t>区　　　　名</t>
    <phoneticPr fontId="2"/>
  </si>
  <si>
    <t>　健康づくり推進協議会名</t>
    <phoneticPr fontId="2"/>
  </si>
  <si>
    <t>　　河北町地域振興総合交付金実績報告書に添付する健康づくりいきいきサロン事業報告書</t>
    <phoneticPr fontId="2"/>
  </si>
  <si>
    <t>　は、次のとおりです。</t>
    <phoneticPr fontId="2"/>
  </si>
  <si>
    <t>ロ安全安心活動事業</t>
  </si>
  <si>
    <t>　（領収証写し　添付）</t>
  </si>
  <si>
    <t>　河北町地域振興総合交付金実績報告書の参考として区加算事業の報告書を提出します。</t>
    <phoneticPr fontId="2"/>
  </si>
  <si>
    <t>(交付の対象
となる経費)</t>
    <phoneticPr fontId="2"/>
  </si>
  <si>
    <t xml:space="preserve">  （協議会の開催（必須事業））</t>
    <phoneticPr fontId="2"/>
  </si>
  <si>
    <t>(事業に要した
 経費)</t>
    <phoneticPr fontId="2"/>
  </si>
  <si>
    <t>　河北町長　森　谷　俊　雄　様</t>
    <rPh sb="6" eb="7">
      <t>モリ</t>
    </rPh>
    <rPh sb="8" eb="9">
      <t>タニ</t>
    </rPh>
    <rPh sb="10" eb="11">
      <t>シュン</t>
    </rPh>
    <rPh sb="12" eb="13">
      <t>ユウ</t>
    </rPh>
    <phoneticPr fontId="2"/>
  </si>
  <si>
    <t>※実績算定額は、交付対象経費と交付限度額のいずれか低い額となります。</t>
    <phoneticPr fontId="2"/>
  </si>
  <si>
    <t>交付対象経費</t>
    <phoneticPr fontId="2"/>
  </si>
  <si>
    <t>円</t>
    <rPh sb="0" eb="1">
      <t>エン</t>
    </rPh>
    <phoneticPr fontId="2"/>
  </si>
  <si>
    <t>事　　　業　　　名</t>
    <phoneticPr fontId="2"/>
  </si>
  <si>
    <t>（左記のうち対象
  となる経費）</t>
    <phoneticPr fontId="2"/>
  </si>
  <si>
    <t>　 (領収書写し添付)</t>
    <phoneticPr fontId="2"/>
  </si>
  <si>
    <t>(事業に要
した経費)</t>
    <phoneticPr fontId="2"/>
  </si>
  <si>
    <t>＝</t>
    <phoneticPr fontId="2"/>
  </si>
  <si>
    <t>交付限度額　60,000円＋(400円×</t>
    <phoneticPr fontId="2"/>
  </si>
  <si>
    <t>イ自主防災活動事業</t>
    <phoneticPr fontId="2"/>
  </si>
  <si>
    <t>年</t>
    <rPh sb="0" eb="1">
      <t>ネン</t>
    </rPh>
    <phoneticPr fontId="2"/>
  </si>
  <si>
    <t>月設置</t>
    <rPh sb="0" eb="1">
      <t>ガツ</t>
    </rPh>
    <rPh sb="1" eb="3">
      <t>セッチ</t>
    </rPh>
    <phoneticPr fontId="2"/>
  </si>
  <si>
    <t>（</t>
    <phoneticPr fontId="2"/>
  </si>
  <si>
    <t>）</t>
    <phoneticPr fontId="2"/>
  </si>
  <si>
    <t>月</t>
    <rPh sb="0" eb="1">
      <t>ツキ</t>
    </rPh>
    <phoneticPr fontId="2"/>
  </si>
  <si>
    <t>日</t>
    <rPh sb="0" eb="1">
      <t>ヒ</t>
    </rPh>
    <phoneticPr fontId="2"/>
  </si>
  <si>
    <t>　　</t>
    <phoneticPr fontId="2"/>
  </si>
  <si>
    <t>内容</t>
    <rPh sb="0" eb="2">
      <t>ナイヨウ</t>
    </rPh>
    <phoneticPr fontId="2"/>
  </si>
  <si>
    <t>ハ防災備品購入品</t>
    <phoneticPr fontId="2"/>
  </si>
  <si>
    <t>　②防災訓練実施日</t>
    <phoneticPr fontId="2"/>
  </si>
  <si>
    <t xml:space="preserve">  防災行動計画</t>
    <phoneticPr fontId="2"/>
  </si>
  <si>
    <t>令和</t>
    <rPh sb="0" eb="2">
      <t>レイワ</t>
    </rPh>
    <phoneticPr fontId="2"/>
  </si>
  <si>
    <t>年度作成</t>
    <rPh sb="0" eb="2">
      <t>ネンド</t>
    </rPh>
    <rPh sb="2" eb="4">
      <t>サクセイ</t>
    </rPh>
    <phoneticPr fontId="2"/>
  </si>
  <si>
    <t>　③防災行動計画作成等実施日</t>
    <phoneticPr fontId="2"/>
  </si>
  <si>
    <t>　街路灯数</t>
    <phoneticPr fontId="2"/>
  </si>
  <si>
    <t>開催日</t>
    <phoneticPr fontId="2"/>
  </si>
  <si>
    <t>対象者</t>
    <phoneticPr fontId="2"/>
  </si>
  <si>
    <t>人</t>
    <rPh sb="0" eb="1">
      <t>ニン</t>
    </rPh>
    <phoneticPr fontId="2"/>
  </si>
  <si>
    <t>　参加種目</t>
    <phoneticPr fontId="2"/>
  </si>
  <si>
    <t>種目</t>
    <rPh sb="0" eb="2">
      <t>シュモク</t>
    </rPh>
    <phoneticPr fontId="2"/>
  </si>
  <si>
    <t>　種目</t>
    <phoneticPr fontId="2"/>
  </si>
  <si>
    <t>　開催場所</t>
    <phoneticPr fontId="2"/>
  </si>
  <si>
    <t>　内容</t>
    <phoneticPr fontId="2"/>
  </si>
  <si>
    <t>実施日</t>
    <rPh sb="0" eb="3">
      <t>ジッシビ</t>
    </rPh>
    <phoneticPr fontId="2"/>
  </si>
  <si>
    <t>台</t>
    <rPh sb="0" eb="1">
      <t>ダイ</t>
    </rPh>
    <phoneticPr fontId="2"/>
  </si>
  <si>
    <t>　開催日　　</t>
    <phoneticPr fontId="2"/>
  </si>
  <si>
    <t>　ステーション数</t>
    <rPh sb="7" eb="8">
      <t>スウ</t>
    </rPh>
    <phoneticPr fontId="2"/>
  </si>
  <si>
    <t>実施日　　</t>
    <rPh sb="0" eb="3">
      <t>ジッシビ</t>
    </rPh>
    <phoneticPr fontId="2"/>
  </si>
  <si>
    <t>内容（</t>
    <phoneticPr fontId="2"/>
  </si>
  <si>
    <t>～</t>
    <phoneticPr fontId="2"/>
  </si>
  <si>
    <t>月</t>
    <rPh sb="0" eb="1">
      <t>ガツ</t>
    </rPh>
    <phoneticPr fontId="2"/>
  </si>
  <si>
    <t>令和７年度河北町地域振興総合交付金実績報告書</t>
    <phoneticPr fontId="2"/>
  </si>
  <si>
    <t>（令和７年４月１日時点）</t>
    <phoneticPr fontId="2"/>
  </si>
  <si>
    <t>基（令和７年４月１日時点）</t>
    <phoneticPr fontId="2"/>
  </si>
  <si>
    <t>箇所（令和７年４月１日時点）</t>
    <rPh sb="0" eb="2">
      <t>カショ</t>
    </rPh>
    <rPh sb="3" eb="5">
      <t>レイワ</t>
    </rPh>
    <rPh sb="6" eb="7">
      <t>ネン</t>
    </rPh>
    <rPh sb="8" eb="9">
      <t>ガツ</t>
    </rPh>
    <rPh sb="10" eb="11">
      <t>ニチ</t>
    </rPh>
    <rPh sb="11" eb="13">
      <t>ジテン</t>
    </rPh>
    <phoneticPr fontId="2"/>
  </si>
  <si>
    <t>区基本事業</t>
    <phoneticPr fontId="2"/>
  </si>
  <si>
    <t>⑴健康づくりいきいきサロン事業</t>
    <phoneticPr fontId="2"/>
  </si>
  <si>
    <t>⑵安全安心地域づ
　くり事業</t>
    <phoneticPr fontId="2"/>
  </si>
  <si>
    <t>ロ 防犯・防火・交通安全
等活動の実施</t>
    <rPh sb="6" eb="7">
      <t>カ</t>
    </rPh>
    <phoneticPr fontId="2"/>
  </si>
  <si>
    <t>イ 自主防災組織設置</t>
    <phoneticPr fontId="2"/>
  </si>
  <si>
    <t>ロ 防災訓練の実施</t>
    <phoneticPr fontId="2"/>
  </si>
  <si>
    <t>ロ 防災行動計画作成等実施</t>
    <phoneticPr fontId="2"/>
  </si>
  <si>
    <t>ハ 防災備品購入</t>
    <phoneticPr fontId="2"/>
  </si>
  <si>
    <t>⑷美化活動事業</t>
    <phoneticPr fontId="2"/>
  </si>
  <si>
    <t>⑸敬老事業</t>
    <phoneticPr fontId="2"/>
  </si>
  <si>
    <t>⑹スポーツ交流大会参加事業</t>
    <phoneticPr fontId="2"/>
  </si>
  <si>
    <t>⑺文化祭事業</t>
    <phoneticPr fontId="2"/>
  </si>
  <si>
    <t>⑻生涯学習事業</t>
    <phoneticPr fontId="2"/>
  </si>
  <si>
    <t>⑼蚊防除対策事業</t>
    <phoneticPr fontId="2"/>
  </si>
  <si>
    <t>⑽自治公民館照明LED化事業</t>
    <phoneticPr fontId="2"/>
  </si>
  <si>
    <t>⑾地域共助除雪事業</t>
    <phoneticPr fontId="2"/>
  </si>
  <si>
    <t>⑿ごみステーション管理事業</t>
    <rPh sb="9" eb="13">
      <t>カンリジギョウ</t>
    </rPh>
    <phoneticPr fontId="2"/>
  </si>
  <si>
    <t>令和７年度 健康づくりいきいきサロン事業報告書</t>
    <phoneticPr fontId="2"/>
  </si>
  <si>
    <t>令和７年度 河北町地域振興総合交付金 区加算事業報告書</t>
    <phoneticPr fontId="2"/>
  </si>
  <si>
    <t>⑵安全安心地域づくり事業</t>
    <phoneticPr fontId="2"/>
  </si>
  <si>
    <t>⑶街路灯管理事業</t>
    <rPh sb="4" eb="6">
      <t>カンリ</t>
    </rPh>
    <phoneticPr fontId="2"/>
  </si>
  <si>
    <t>⑽自治公民館照明ＬＥＤ化事業</t>
    <phoneticPr fontId="2"/>
  </si>
  <si>
    <t>　河北町地域振興総合交付金について、その結果について関係書類等を添付して報告</t>
    <phoneticPr fontId="2"/>
  </si>
  <si>
    <t>します。</t>
    <phoneticPr fontId="2"/>
  </si>
  <si>
    <t>　①防犯・防火・交通安全等活動実施日</t>
    <rPh sb="5" eb="7">
      <t>ボウカ</t>
    </rPh>
    <phoneticPr fontId="2"/>
  </si>
  <si>
    <t>区　　名</t>
  </si>
  <si>
    <t>区長氏名</t>
  </si>
  <si>
    <t>交付金申請額</t>
  </si>
  <si>
    <t>交付申請額</t>
  </si>
  <si>
    <t>円</t>
  </si>
  <si>
    <t>㋑自主防災組織の設置</t>
  </si>
  <si>
    <t>㋺防犯・防火・交通安全等活動の実施</t>
  </si>
  <si>
    <t>㋺防災訓練の実施</t>
  </si>
  <si>
    <t>㋺防災行動計画作成等実施</t>
  </si>
  <si>
    <t>㋩備品等購入</t>
  </si>
  <si>
    <t>計（交付金算定額）Ａ</t>
  </si>
  <si>
    <t>（前年度調整額）Ｂ</t>
  </si>
  <si>
    <t>合　　　計　Ｃ（Ａ＋Ｂ）</t>
  </si>
  <si>
    <t>事業名</t>
  </si>
  <si>
    <t>基礎数値</t>
  </si>
  <si>
    <t>算　定　基　準</t>
  </si>
  <si>
    <t>①  50世帯まで</t>
  </si>
  <si>
    <t>×</t>
  </si>
  <si>
    <t>世帯</t>
  </si>
  <si>
    <t>＝</t>
  </si>
  <si>
    <t>②  51世帯から100世帯まで</t>
  </si>
  <si>
    <t>③  101世帯以上</t>
  </si>
  <si>
    <t>①＋②＋③</t>
    <phoneticPr fontId="2"/>
  </si>
  <si>
    <t>事業の実施</t>
  </si>
  <si>
    <r>
      <rPr>
        <sz val="12"/>
        <color theme="1"/>
        <rFont val="ＭＳ 明朝"/>
        <family val="1"/>
        <charset val="128"/>
      </rPr>
      <t>①</t>
    </r>
    <r>
      <rPr>
        <sz val="7"/>
        <color theme="1"/>
        <rFont val="ＭＳ 明朝"/>
        <family val="1"/>
        <charset val="128"/>
      </rPr>
      <t xml:space="preserve">  </t>
    </r>
    <r>
      <rPr>
        <sz val="12"/>
        <color theme="1"/>
        <rFont val="ＭＳ 明朝"/>
        <family val="1"/>
        <charset val="128"/>
      </rPr>
      <t>交付限度額</t>
    </r>
  </si>
  <si>
    <t>世帯数</t>
  </si>
  <si>
    <t>＋</t>
  </si>
  <si>
    <t>×　</t>
  </si>
  <si>
    <t>世帯)</t>
  </si>
  <si>
    <t>交付額</t>
  </si>
  <si>
    <t>※交付限度額と交付金算定額のいずれか低い額</t>
  </si>
  <si>
    <t>自主防災組織の設置</t>
  </si>
  <si>
    <t>㋑</t>
  </si>
  <si>
    <t>年　　</t>
  </si>
  <si>
    <t>月設置（予定）</t>
  </si>
  <si>
    <t>１年目の場合は、15,000円</t>
  </si>
  <si>
    <t>２年目の場合は、10,000円</t>
  </si>
  <si>
    <t>㋺防犯・防火・交通安全等の啓蒙活動を実施</t>
  </si>
  <si>
    <t>　する場合</t>
  </si>
  <si>
    <t>㋺防災訓練（避難誘導・安否確認・情報伝達・</t>
  </si>
  <si>
    <t>　救命講習訓練等）を実施する場合</t>
  </si>
  <si>
    <t>㋺町内会版の防災行動計画を作成、更新の</t>
  </si>
  <si>
    <t>　ための活動を実施する場合</t>
  </si>
  <si>
    <t>備品購入予定</t>
  </si>
  <si>
    <t>※防災行動計画作成(予定)の有無</t>
  </si>
  <si>
    <t xml:space="preserve">                  　　　　20,000円を限度</t>
  </si>
  <si>
    <t>街路灯数</t>
  </si>
  <si>
    <t>基</t>
  </si>
  <si>
    <t>敬老会などの敬老事業を実施する場合</t>
  </si>
  <si>
    <t>人</t>
  </si>
  <si>
    <t>参加予定</t>
  </si>
  <si>
    <t>参加する種目</t>
  </si>
  <si>
    <t>種目</t>
  </si>
  <si>
    <t>生涯学習事業を実施する場合</t>
  </si>
  <si>
    <t>回</t>
  </si>
  <si>
    <t>実施予定</t>
  </si>
  <si>
    <t>箇所</t>
  </si>
  <si>
    <t>合　　計</t>
  </si>
  <si>
    <t>交付金算定額　Ａ</t>
  </si>
  <si>
    <t>※算定基礎の欄の該当する部分に数値、金額や○を記入してください。</t>
  </si>
  <si>
    <t>区　　　　名</t>
  </si>
  <si>
    <t>健康づくり推進協議会名</t>
  </si>
  <si>
    <t>は、次のとおりです。</t>
  </si>
  <si>
    <t>事業費</t>
  </si>
  <si>
    <t>交付対象経費</t>
  </si>
  <si>
    <t>（事業に要する経費）</t>
  </si>
  <si>
    <t>（左記のうち対象となる経費）</t>
  </si>
  <si>
    <t>（協議会の開催（必須事業））</t>
  </si>
  <si>
    <t>合　　　　　計　</t>
  </si>
  <si>
    <t>様式第１号（第４条関係）</t>
    <rPh sb="6" eb="7">
      <t>ダイ</t>
    </rPh>
    <rPh sb="8" eb="9">
      <t>ジョウ</t>
    </rPh>
    <rPh sb="9" eb="11">
      <t>カンケイ</t>
    </rPh>
    <phoneticPr fontId="2"/>
  </si>
  <si>
    <t>１．区基本事業</t>
    <phoneticPr fontId="2"/>
  </si>
  <si>
    <t>２．区加算事業</t>
    <rPh sb="2" eb="3">
      <t>ク</t>
    </rPh>
    <rPh sb="3" eb="5">
      <t>カサン</t>
    </rPh>
    <rPh sb="5" eb="7">
      <t>ジギョウ</t>
    </rPh>
    <phoneticPr fontId="2"/>
  </si>
  <si>
    <t>１.区基本事業</t>
    <phoneticPr fontId="2"/>
  </si>
  <si>
    <t>２.区加算事業</t>
    <rPh sb="2" eb="3">
      <t>ク</t>
    </rPh>
    <rPh sb="3" eb="5">
      <t>カサン</t>
    </rPh>
    <rPh sb="5" eb="7">
      <t>ジギョウ</t>
    </rPh>
    <phoneticPr fontId="2"/>
  </si>
  <si>
    <t>⑴健康づくりい
　きいきサロン
　事業</t>
    <phoneticPr fontId="2"/>
  </si>
  <si>
    <t>⑶街路灯管理
　事業</t>
    <rPh sb="4" eb="6">
      <t>カンリ</t>
    </rPh>
    <phoneticPr fontId="2"/>
  </si>
  <si>
    <t>⑹スポーツ交流
　大会参加事業</t>
    <phoneticPr fontId="2"/>
  </si>
  <si>
    <t>⑺文化祭事業　　</t>
    <phoneticPr fontId="2"/>
  </si>
  <si>
    <t>⑼蚊防除対策
　事業</t>
    <phoneticPr fontId="2"/>
  </si>
  <si>
    <t>　河北町地域振興総合交付金交付申請書に添付する健康づくりいきいきサロン事業の計画</t>
    <phoneticPr fontId="2"/>
  </si>
  <si>
    <t>河北町長　森　谷　俊　雄　様</t>
    <phoneticPr fontId="2"/>
  </si>
  <si>
    <t>河北町地域振興総合交付金の交付を受けたいので、関係書類を添付して申請します。</t>
    <phoneticPr fontId="2"/>
  </si>
  <si>
    <t>事　　業　　名</t>
    <phoneticPr fontId="2"/>
  </si>
  <si>
    <t>令和８年度 河北町地域振興総合交付金交付申請書</t>
    <phoneticPr fontId="2"/>
  </si>
  <si>
    <t>令和８年度 河北町地域振興総合交付金 交付事業算定表</t>
    <phoneticPr fontId="2"/>
  </si>
  <si>
    <t>⑵安全安心地域
　づくり事業</t>
    <phoneticPr fontId="2"/>
  </si>
  <si>
    <t>⑽地域共助除雪
  事業</t>
    <phoneticPr fontId="2"/>
  </si>
  <si>
    <t>⑾ごみステー
ション管理事業</t>
    <phoneticPr fontId="2"/>
  </si>
  <si>
    <t>⑽地域共助除雪事業</t>
    <phoneticPr fontId="2"/>
  </si>
  <si>
    <t>⑾ごみステーション管理事業</t>
    <phoneticPr fontId="2"/>
  </si>
  <si>
    <t>道路清掃、側溝清掃、植樹桝への花植え等</t>
    <phoneticPr fontId="2"/>
  </si>
  <si>
    <t>を実施する場合</t>
    <phoneticPr fontId="2"/>
  </si>
  <si>
    <t>令和８年度 健康づくりいきいきサロン事業計画</t>
    <phoneticPr fontId="2"/>
  </si>
  <si>
    <t>交付金算定額</t>
    <phoneticPr fontId="2"/>
  </si>
  <si>
    <t>様式第４号（第７条関係）</t>
    <phoneticPr fontId="2"/>
  </si>
  <si>
    <t>実施予定</t>
    <rPh sb="0" eb="2">
      <t>ジッシ</t>
    </rPh>
    <phoneticPr fontId="2"/>
  </si>
  <si>
    <t>② 交付金算定額 (交付の対象となる経費）</t>
    <phoneticPr fontId="2"/>
  </si>
  <si>
    <t>㋩自主防災活動に必要な備品等の購入経費</t>
    <rPh sb="11" eb="13">
      <t>ビヒン</t>
    </rPh>
    <rPh sb="13" eb="14">
      <t>トウ</t>
    </rPh>
    <rPh sb="15" eb="17">
      <t>コウニュウ</t>
    </rPh>
    <phoneticPr fontId="2"/>
  </si>
  <si>
    <t>町主催の区対抗総合スポーツ交流大会に参加する場合</t>
    <rPh sb="4" eb="5">
      <t>ク</t>
    </rPh>
    <rPh sb="5" eb="7">
      <t>タイコウ</t>
    </rPh>
    <rPh sb="7" eb="9">
      <t>ソウゴウ</t>
    </rPh>
    <phoneticPr fontId="2"/>
  </si>
  <si>
    <t>（※交付回数は上限２回まで）</t>
    <rPh sb="2" eb="4">
      <t>コウフ</t>
    </rPh>
    <rPh sb="4" eb="6">
      <t>カイスウ</t>
    </rPh>
    <rPh sb="7" eb="9">
      <t>ジョウゲン</t>
    </rPh>
    <rPh sb="10" eb="11">
      <t>カイ</t>
    </rPh>
    <phoneticPr fontId="2"/>
  </si>
  <si>
    <t>に参加する場合</t>
    <phoneticPr fontId="2"/>
  </si>
  <si>
    <t>地区民で協力して除雪活動を実施する場合</t>
    <rPh sb="0" eb="1">
      <t>チ</t>
    </rPh>
    <rPh sb="2" eb="3">
      <t>ミン</t>
    </rPh>
    <rPh sb="4" eb="6">
      <t>キョウリョク</t>
    </rPh>
    <phoneticPr fontId="2"/>
  </si>
  <si>
    <t>昆虫成長制御剤を使用した蚊の防除作業を実施する場合</t>
    <rPh sb="0" eb="2">
      <t>コンチュウ</t>
    </rPh>
    <rPh sb="2" eb="4">
      <t>セイチョウ</t>
    </rPh>
    <rPh sb="4" eb="6">
      <t>セイギョ</t>
    </rPh>
    <rPh sb="6" eb="7">
      <t>ザイ</t>
    </rPh>
    <rPh sb="8" eb="10">
      <t>シヨウ</t>
    </rPh>
    <rPh sb="12" eb="13">
      <t>カ</t>
    </rPh>
    <rPh sb="14" eb="16">
      <t>ボウジョ</t>
    </rPh>
    <rPh sb="16" eb="18">
      <t>サギョウ</t>
    </rPh>
    <rPh sb="19" eb="21">
      <t>ジッシ</t>
    </rPh>
    <rPh sb="23" eb="25">
      <t>バアイ</t>
    </rPh>
    <phoneticPr fontId="2"/>
  </si>
  <si>
    <t>文化祭を開催または地区センターが開催する文化祭に</t>
    <rPh sb="4" eb="6">
      <t>カイサイ</t>
    </rPh>
    <rPh sb="9" eb="11">
      <t>チク</t>
    </rPh>
    <rPh sb="16" eb="18">
      <t>カイサイ</t>
    </rPh>
    <rPh sb="20" eb="23">
      <t>ブンカサイ</t>
    </rPh>
    <phoneticPr fontId="2"/>
  </si>
  <si>
    <t>令和８年４月１日時点で町内会に加入している世帯数</t>
    <rPh sb="0" eb="2">
      <t>レイワ</t>
    </rPh>
    <rPh sb="3" eb="4">
      <t>ネン</t>
    </rPh>
    <rPh sb="8" eb="10">
      <t>ジテン</t>
    </rPh>
    <phoneticPr fontId="2"/>
  </si>
  <si>
    <t>区で維持管理している街路灯・防犯灯数（令和8年4月1日時点）</t>
    <rPh sb="14" eb="17">
      <t>ボウハントウ</t>
    </rPh>
    <rPh sb="19" eb="21">
      <t>レイワ</t>
    </rPh>
    <rPh sb="22" eb="23">
      <t>ネン</t>
    </rPh>
    <phoneticPr fontId="2"/>
  </si>
  <si>
    <t>区で設置・管理しているごみステーション数（令和８年４月１日時点）</t>
    <rPh sb="21" eb="23">
      <t>レイワ</t>
    </rPh>
    <rPh sb="24" eb="25">
      <t>ネン</t>
    </rPh>
    <phoneticPr fontId="2"/>
  </si>
  <si>
    <r>
      <rPr>
        <b/>
        <sz val="14"/>
        <color theme="1"/>
        <rFont val="ＭＳ Ｐゴシック"/>
        <family val="3"/>
        <charset val="128"/>
      </rPr>
      <t>■ 入力方法について</t>
    </r>
    <r>
      <rPr>
        <sz val="11"/>
        <color theme="1"/>
        <rFont val="ＭＳ Ｐゴシック"/>
        <family val="3"/>
        <charset val="128"/>
      </rPr>
      <t xml:space="preserve">
</t>
    </r>
    <r>
      <rPr>
        <b/>
        <sz val="11"/>
        <rFont val="ＭＳ Ｐゴシック"/>
        <family val="3"/>
        <charset val="128"/>
      </rPr>
      <t>【入力時の注意点】</t>
    </r>
    <r>
      <rPr>
        <sz val="11"/>
        <rFont val="ＭＳ Ｐゴシック"/>
        <family val="3"/>
        <charset val="128"/>
      </rPr>
      <t xml:space="preserve">
</t>
    </r>
    <r>
      <rPr>
        <b/>
        <sz val="11"/>
        <rFont val="ＭＳ Ｐゴシック"/>
        <family val="3"/>
        <charset val="128"/>
      </rPr>
      <t>入力箇所</t>
    </r>
    <r>
      <rPr>
        <sz val="11"/>
        <rFont val="ＭＳ Ｐゴシック"/>
        <family val="3"/>
        <charset val="128"/>
      </rPr>
      <t xml:space="preserve">： 色が付いているセル（色塗りセル）にのみ、必要事項を入力してください。
</t>
    </r>
    <r>
      <rPr>
        <b/>
        <sz val="11"/>
        <rFont val="ＭＳ Ｐゴシック"/>
        <family val="3"/>
        <charset val="128"/>
      </rPr>
      <t>入力内容の確認</t>
    </r>
    <r>
      <rPr>
        <sz val="11"/>
        <rFont val="ＭＳ Ｐゴシック"/>
        <family val="3"/>
        <charset val="128"/>
      </rPr>
      <t xml:space="preserve">： 各セルにコメント（吹き出し）を設定しています。入力内容に迷った際は、セルにカーソルを合わせ、コメントの内容をご確認ください。
</t>
    </r>
    <r>
      <rPr>
        <b/>
        <sz val="11"/>
        <rFont val="ＭＳ Ｐゴシック"/>
        <family val="3"/>
        <charset val="128"/>
      </rPr>
      <t>数式への注意</t>
    </r>
    <r>
      <rPr>
        <sz val="11"/>
        <rFont val="ＭＳ Ｐゴシック"/>
        <family val="3"/>
        <charset val="128"/>
      </rPr>
      <t xml:space="preserve">： 本シートには自動計算式が組み込まれています。色が付いていないセルには入力しないでください。誤って入力すると計算が正しく行われなくなる恐れがあります。
</t>
    </r>
    <r>
      <rPr>
        <b/>
        <sz val="11"/>
        <rFont val="ＭＳ Ｐゴシック"/>
        <family val="3"/>
        <charset val="128"/>
      </rPr>
      <t>ご不明な点</t>
    </r>
    <r>
      <rPr>
        <sz val="11"/>
        <rFont val="ＭＳ Ｐゴシック"/>
        <family val="3"/>
        <charset val="128"/>
      </rPr>
      <t xml:space="preserve">： 記入内容で迷った場合は、「河北町地域振興総合交付金の手引き」をご参照いただくか、下記担当窓口までお問い合わせください。
</t>
    </r>
    <r>
      <rPr>
        <b/>
        <sz val="11"/>
        <rFont val="ＭＳ Ｐゴシック"/>
        <family val="3"/>
        <charset val="128"/>
      </rPr>
      <t>【お問い合わせ先】</t>
    </r>
    <r>
      <rPr>
        <sz val="11"/>
        <rFont val="ＭＳ Ｐゴシック"/>
        <family val="3"/>
        <charset val="128"/>
      </rPr>
      <t xml:space="preserve">
河北町 くらし応援課　電話番号：0237-73-2116</t>
    </r>
    <rPh sb="231" eb="233">
      <t>ナイヨウ</t>
    </rPh>
    <rPh sb="234" eb="235">
      <t>マヨ</t>
    </rPh>
    <rPh sb="242" eb="245">
      <t>カホクチョウ</t>
    </rPh>
    <rPh sb="245" eb="247">
      <t>チイキ</t>
    </rPh>
    <rPh sb="247" eb="249">
      <t>シンコウ</t>
    </rPh>
    <rPh sb="249" eb="251">
      <t>ソウゴウ</t>
    </rPh>
    <rPh sb="251" eb="253">
      <t>コウフ</t>
    </rPh>
    <rPh sb="300" eb="303">
      <t>カホクチョウ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</si>
</sst>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円&quot;"/>
    <numFmt numFmtId="177" formatCode="[$]ggge&quot;年&quot;m&quot;月&quot;d&quot;日&quot;;@" x16r2:formatCode16="[$-ja-JP-x-gannen]ggge&quot;年&quot;m&quot;月&quot;d&quot;日&quot;;@"/>
    <numFmt numFmtId="178" formatCode="#,##0&quot;世帯）&quot;"/>
    <numFmt numFmtId="179" formatCode="#,##0&quot;円&quot;"/>
    <numFmt numFmtId="180" formatCode="\(&quot;具&quot;&quot;体&quot;&quot;的&quot;&quot;内&quot;&quot;容&quot;\ @\ \)"/>
    <numFmt numFmtId="181" formatCode="##,##0&quot;円&quot;"/>
    <numFmt numFmtId="182" formatCode="&quot;（&quot;#,##0_ &quot;）世帯&quot;"/>
    <numFmt numFmtId="183" formatCode="&quot;（&quot;#,##0_ "/>
    <numFmt numFmtId="184" formatCode="&quot;（&quot;#,##0_ &quot;）基&quot;"/>
  </numFmts>
  <fonts count="22">
    <font>
      <sz val="11"/>
      <color theme="1"/>
      <name val="游ゴシック"/>
      <family val="2"/>
      <scheme val="minor"/>
    </font>
    <font>
      <b/>
      <sz val="12"/>
      <color theme="1"/>
      <name val="ＭＳ 明朝"/>
      <family val="1"/>
      <charset val="128"/>
    </font>
    <font>
      <sz val="6"/>
      <name val="游ゴシック"/>
      <family val="3"/>
      <charset val="128"/>
      <scheme val="minor"/>
    </font>
    <font>
      <sz val="11"/>
      <color theme="1"/>
      <name val="ＭＳ 明朝"/>
      <family val="1"/>
      <charset val="128"/>
    </font>
    <font>
      <sz val="13"/>
      <color theme="1"/>
      <name val="ＭＳ 明朝"/>
      <family val="1"/>
      <charset val="128"/>
    </font>
    <font>
      <sz val="12"/>
      <color theme="1"/>
      <name val="ＭＳ 明朝"/>
      <family val="1"/>
      <charset val="128"/>
    </font>
    <font>
      <u/>
      <sz val="13"/>
      <color theme="1"/>
      <name val="ＭＳ 明朝"/>
      <family val="1"/>
      <charset val="128"/>
    </font>
    <font>
      <u/>
      <sz val="12"/>
      <color theme="1"/>
      <name val="ＭＳ 明朝"/>
      <family val="1"/>
      <charset val="128"/>
    </font>
    <font>
      <sz val="10"/>
      <color indexed="81"/>
      <name val="MS P ゴシック"/>
      <family val="3"/>
      <charset val="128"/>
    </font>
    <font>
      <sz val="11"/>
      <color theme="1"/>
      <name val="ＭＳ Ｐゴシック"/>
      <family val="3"/>
      <charset val="128"/>
    </font>
    <font>
      <b/>
      <sz val="14"/>
      <color theme="1"/>
      <name val="ＭＳ Ｐゴシック"/>
      <family val="3"/>
      <charset val="128"/>
    </font>
    <font>
      <b/>
      <sz val="11"/>
      <name val="ＭＳ Ｐゴシック"/>
      <family val="3"/>
      <charset val="128"/>
    </font>
    <font>
      <sz val="11"/>
      <name val="ＭＳ Ｐゴシック"/>
      <family val="3"/>
      <charset val="128"/>
    </font>
    <font>
      <sz val="11"/>
      <color theme="1"/>
      <name val="游ゴシック"/>
      <family val="3"/>
      <charset val="128"/>
      <scheme val="minor"/>
    </font>
    <font>
      <sz val="11"/>
      <color rgb="FFFF0000"/>
      <name val="ＭＳ 明朝"/>
      <family val="1"/>
      <charset val="128"/>
    </font>
    <font>
      <sz val="7"/>
      <color theme="1"/>
      <name val="ＭＳ 明朝"/>
      <family val="1"/>
      <charset val="128"/>
    </font>
    <font>
      <sz val="10.5"/>
      <color theme="1"/>
      <name val="ＭＳ 明朝"/>
      <family val="1"/>
      <charset val="128"/>
    </font>
    <font>
      <sz val="10"/>
      <color indexed="81"/>
      <name val="ＭＳ Ｐゴシック"/>
      <family val="3"/>
      <charset val="128"/>
    </font>
    <font>
      <sz val="14"/>
      <color theme="1"/>
      <name val="ＭＳ 明朝"/>
      <family val="1"/>
      <charset val="128"/>
    </font>
    <font>
      <b/>
      <sz val="10"/>
      <color indexed="81"/>
      <name val="MS P ゴシック"/>
      <family val="3"/>
      <charset val="128"/>
    </font>
    <font>
      <sz val="9"/>
      <color indexed="81"/>
      <name val="MS P ゴシック"/>
      <family val="3"/>
      <charset val="128"/>
    </font>
    <font>
      <b/>
      <sz val="9"/>
      <color indexed="81"/>
      <name val="MS P ゴシック"/>
      <family val="3"/>
      <charset val="128"/>
    </font>
  </fonts>
  <fills count="4">
    <fill>
      <patternFill patternType="none"/>
    </fill>
    <fill>
      <patternFill patternType="gray125"/>
    </fill>
    <fill>
      <patternFill patternType="solid">
        <fgColor theme="7" tint="0.79998168889431442"/>
        <bgColor indexed="64"/>
      </patternFill>
    </fill>
    <fill>
      <patternFill patternType="solid">
        <fgColor theme="7" tint="0.79995117038483843"/>
        <bgColor indexed="64"/>
      </patternFill>
    </fill>
  </fills>
  <borders count="56">
    <border>
      <left/>
      <right/>
      <top/>
      <bottom/>
      <diagonal/>
    </border>
    <border>
      <left/>
      <right style="double">
        <color indexed="64"/>
      </right>
      <top style="double">
        <color indexed="64"/>
      </top>
      <bottom/>
      <diagonal/>
    </border>
    <border>
      <left/>
      <right style="double">
        <color indexed="64"/>
      </right>
      <top/>
      <bottom style="double">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right style="double">
        <color indexed="64"/>
      </right>
      <top/>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double">
        <color indexed="64"/>
      </right>
      <top style="thin">
        <color indexed="64"/>
      </top>
      <bottom style="thin">
        <color indexed="64"/>
      </bottom>
      <diagonal style="thin">
        <color indexed="64"/>
      </diagonal>
    </border>
    <border>
      <left style="double">
        <color indexed="64"/>
      </left>
      <right/>
      <top style="thin">
        <color indexed="64"/>
      </top>
      <bottom style="double">
        <color indexed="64"/>
      </bottom>
      <diagonal/>
    </border>
    <border>
      <left style="double">
        <color indexed="64"/>
      </left>
      <right/>
      <top style="double">
        <color indexed="64"/>
      </top>
      <bottom/>
      <diagonal/>
    </border>
    <border>
      <left/>
      <right style="double">
        <color indexed="64"/>
      </right>
      <top style="double">
        <color indexed="64"/>
      </top>
      <bottom style="double">
        <color indexed="64"/>
      </bottom>
      <diagonal/>
    </border>
    <border diagonalUp="1">
      <left/>
      <right style="double">
        <color indexed="64"/>
      </right>
      <top style="double">
        <color indexed="64"/>
      </top>
      <bottom style="double">
        <color indexed="64"/>
      </bottom>
      <diagonal style="thin">
        <color indexed="64"/>
      </diagonal>
    </border>
    <border>
      <left style="double">
        <color indexed="64"/>
      </left>
      <right/>
      <top style="double">
        <color indexed="64"/>
      </top>
      <bottom style="double">
        <color indexed="64"/>
      </bottom>
      <diagonal/>
    </border>
    <border diagonalUp="1">
      <left style="thin">
        <color indexed="64"/>
      </left>
      <right/>
      <top style="double">
        <color indexed="64"/>
      </top>
      <bottom style="thin">
        <color indexed="64"/>
      </bottom>
      <diagonal style="thin">
        <color indexed="64"/>
      </diagonal>
    </border>
    <border diagonalUp="1">
      <left/>
      <right style="double">
        <color indexed="64"/>
      </right>
      <top style="double">
        <color indexed="64"/>
      </top>
      <bottom style="thin">
        <color indexed="64"/>
      </bottom>
      <diagonal style="thin">
        <color indexed="64"/>
      </diagonal>
    </border>
    <border diagonalUp="1">
      <left style="double">
        <color indexed="64"/>
      </left>
      <right/>
      <top style="double">
        <color indexed="64"/>
      </top>
      <bottom style="double">
        <color indexed="64"/>
      </bottom>
      <diagonal style="thin">
        <color indexed="64"/>
      </diagonal>
    </border>
    <border>
      <left style="thin">
        <color indexed="64"/>
      </left>
      <right/>
      <top/>
      <bottom style="double">
        <color indexed="64"/>
      </bottom>
      <diagonal/>
    </border>
    <border diagonalUp="1">
      <left style="thin">
        <color indexed="64"/>
      </left>
      <right/>
      <top/>
      <bottom style="double">
        <color indexed="64"/>
      </bottom>
      <diagonal style="thin">
        <color indexed="64"/>
      </diagonal>
    </border>
    <border diagonalUp="1">
      <left/>
      <right style="double">
        <color indexed="64"/>
      </right>
      <top/>
      <bottom style="double">
        <color indexed="64"/>
      </bottom>
      <diagonal style="thin">
        <color indexed="64"/>
      </diagonal>
    </border>
    <border>
      <left style="thin">
        <color auto="1"/>
      </left>
      <right style="double">
        <color indexed="64"/>
      </right>
      <top style="thin">
        <color auto="1"/>
      </top>
      <bottom/>
      <diagonal/>
    </border>
    <border>
      <left style="thin">
        <color auto="1"/>
      </left>
      <right style="double">
        <color indexed="64"/>
      </right>
      <top style="thin">
        <color auto="1"/>
      </top>
      <bottom style="thin">
        <color auto="1"/>
      </bottom>
      <diagonal/>
    </border>
    <border>
      <left style="thin">
        <color indexed="64"/>
      </left>
      <right/>
      <top style="thin">
        <color auto="1"/>
      </top>
      <bottom style="double">
        <color auto="1"/>
      </bottom>
      <diagonal/>
    </border>
    <border>
      <left/>
      <right style="thin">
        <color indexed="64"/>
      </right>
      <top style="thin">
        <color auto="1"/>
      </top>
      <bottom style="double">
        <color auto="1"/>
      </bottom>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right/>
      <top style="double">
        <color auto="1"/>
      </top>
      <bottom style="thin">
        <color auto="1"/>
      </bottom>
      <diagonal/>
    </border>
    <border>
      <left style="double">
        <color auto="1"/>
      </left>
      <right style="thin">
        <color auto="1"/>
      </right>
      <top style="double">
        <color auto="1"/>
      </top>
      <bottom style="thin">
        <color auto="1"/>
      </bottom>
      <diagonal/>
    </border>
    <border>
      <left/>
      <right/>
      <top/>
      <bottom style="double">
        <color auto="1"/>
      </bottom>
      <diagonal/>
    </border>
    <border>
      <left style="double">
        <color auto="1"/>
      </left>
      <right/>
      <top/>
      <bottom style="double">
        <color auto="1"/>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double">
        <color indexed="64"/>
      </top>
      <bottom style="thin">
        <color indexed="64"/>
      </bottom>
      <diagonal/>
    </border>
  </borders>
  <cellStyleXfs count="3">
    <xf numFmtId="0" fontId="0" fillId="0" borderId="0"/>
    <xf numFmtId="0" fontId="13" fillId="0" borderId="0"/>
    <xf numFmtId="38" fontId="13" fillId="0" borderId="0" applyFont="0" applyFill="0" applyBorder="0" applyAlignment="0" applyProtection="0">
      <alignment vertical="center"/>
    </xf>
  </cellStyleXfs>
  <cellXfs count="402">
    <xf numFmtId="0" fontId="0" fillId="0" borderId="0" xfId="0"/>
    <xf numFmtId="0" fontId="3" fillId="0" borderId="0" xfId="0" applyFont="1"/>
    <xf numFmtId="0" fontId="3" fillId="0" borderId="0" xfId="0" applyFont="1" applyAlignment="1"/>
    <xf numFmtId="0" fontId="4" fillId="0" borderId="0" xfId="0" applyFont="1"/>
    <xf numFmtId="0" fontId="3" fillId="0" borderId="0" xfId="0" applyFont="1" applyAlignment="1">
      <alignment horizontal="right"/>
    </xf>
    <xf numFmtId="0" fontId="3" fillId="0" borderId="0" xfId="0" applyFont="1" applyAlignment="1">
      <alignment horizontal="left"/>
    </xf>
    <xf numFmtId="0" fontId="1" fillId="0" borderId="0" xfId="0" applyFont="1" applyAlignment="1">
      <alignment horizontal="center"/>
    </xf>
    <xf numFmtId="0" fontId="1" fillId="0" borderId="0" xfId="0" applyFont="1" applyBorder="1" applyAlignment="1">
      <alignment horizontal="left"/>
    </xf>
    <xf numFmtId="0" fontId="1" fillId="0" borderId="0" xfId="0" applyFont="1" applyBorder="1" applyAlignment="1">
      <alignment horizontal="center" vertical="center" wrapText="1"/>
    </xf>
    <xf numFmtId="0" fontId="5" fillId="0" borderId="0" xfId="0" applyFont="1" applyBorder="1"/>
    <xf numFmtId="0" fontId="3" fillId="0" borderId="16" xfId="0" applyFont="1" applyBorder="1"/>
    <xf numFmtId="0" fontId="3" fillId="0" borderId="17" xfId="0" applyFont="1" applyBorder="1"/>
    <xf numFmtId="3" fontId="3" fillId="0" borderId="0" xfId="0" applyNumberFormat="1" applyFont="1"/>
    <xf numFmtId="0" fontId="1" fillId="2" borderId="0" xfId="0" applyFont="1" applyFill="1" applyBorder="1" applyAlignment="1">
      <alignment horizontal="center"/>
    </xf>
    <xf numFmtId="49" fontId="1" fillId="0" borderId="0" xfId="0" applyNumberFormat="1" applyFont="1" applyBorder="1" applyAlignment="1">
      <alignment horizontal="right" vertical="center" shrinkToFit="1"/>
    </xf>
    <xf numFmtId="176" fontId="1" fillId="0" borderId="0" xfId="0" applyNumberFormat="1" applyFont="1" applyBorder="1" applyAlignment="1">
      <alignment horizontal="right" vertical="center" shrinkToFit="1"/>
    </xf>
    <xf numFmtId="0" fontId="4" fillId="0" borderId="0" xfId="0" applyFont="1" applyAlignment="1">
      <alignment horizontal="right"/>
    </xf>
    <xf numFmtId="0" fontId="6" fillId="0" borderId="0" xfId="0" applyFont="1" applyAlignment="1">
      <alignment horizontal="center"/>
    </xf>
    <xf numFmtId="0" fontId="4" fillId="0" borderId="0" xfId="0" applyFont="1" applyAlignment="1">
      <alignment horizontal="center"/>
    </xf>
    <xf numFmtId="3" fontId="5" fillId="2" borderId="18" xfId="0" applyNumberFormat="1" applyFont="1" applyFill="1" applyBorder="1" applyAlignment="1">
      <alignment horizontal="right" vertical="center" shrinkToFit="1"/>
    </xf>
    <xf numFmtId="49" fontId="5" fillId="0" borderId="21" xfId="0" applyNumberFormat="1" applyFont="1" applyBorder="1" applyAlignment="1">
      <alignment horizontal="right" vertical="center" shrinkToFit="1"/>
    </xf>
    <xf numFmtId="3" fontId="5" fillId="0" borderId="28" xfId="0" applyNumberFormat="1" applyFont="1" applyFill="1" applyBorder="1" applyAlignment="1">
      <alignment horizontal="right" vertical="center" shrinkToFit="1"/>
    </xf>
    <xf numFmtId="49" fontId="5" fillId="0" borderId="24" xfId="0" applyNumberFormat="1" applyFont="1" applyBorder="1" applyAlignment="1">
      <alignment horizontal="right" vertical="center" shrinkToFit="1"/>
    </xf>
    <xf numFmtId="3" fontId="5" fillId="0" borderId="18" xfId="0" applyNumberFormat="1" applyFont="1" applyBorder="1" applyAlignment="1">
      <alignment horizontal="right" vertical="center" shrinkToFit="1"/>
    </xf>
    <xf numFmtId="3" fontId="5" fillId="0" borderId="28" xfId="0" applyNumberFormat="1" applyFont="1" applyBorder="1" applyAlignment="1">
      <alignment horizontal="right" vertical="center" shrinkToFit="1"/>
    </xf>
    <xf numFmtId="0" fontId="5" fillId="0" borderId="10" xfId="0" applyFont="1" applyBorder="1" applyAlignment="1">
      <alignment horizontal="justify" vertical="center" wrapText="1"/>
    </xf>
    <xf numFmtId="0" fontId="5" fillId="0" borderId="3" xfId="0" applyFont="1" applyBorder="1" applyAlignment="1">
      <alignment horizontal="justify" vertical="center" wrapText="1"/>
    </xf>
    <xf numFmtId="0" fontId="5" fillId="0" borderId="10" xfId="0" applyFont="1" applyBorder="1" applyAlignment="1">
      <alignment horizontal="justify" vertical="center"/>
    </xf>
    <xf numFmtId="3" fontId="5" fillId="2" borderId="12" xfId="0" applyNumberFormat="1" applyFont="1" applyFill="1" applyBorder="1" applyAlignment="1">
      <alignment horizontal="right" vertical="center" shrinkToFit="1"/>
    </xf>
    <xf numFmtId="3" fontId="5" fillId="0" borderId="27" xfId="0" applyNumberFormat="1" applyFont="1" applyBorder="1" applyAlignment="1">
      <alignment horizontal="right" vertical="center" shrinkToFit="1"/>
    </xf>
    <xf numFmtId="176" fontId="5" fillId="0" borderId="21" xfId="0" applyNumberFormat="1" applyFont="1" applyBorder="1" applyAlignment="1">
      <alignment horizontal="right" vertical="center" shrinkToFit="1"/>
    </xf>
    <xf numFmtId="176" fontId="5" fillId="0" borderId="24" xfId="0" applyNumberFormat="1" applyFont="1" applyBorder="1" applyAlignment="1">
      <alignment horizontal="right" vertical="center" shrinkToFit="1"/>
    </xf>
    <xf numFmtId="3" fontId="5" fillId="2" borderId="40" xfId="0" applyNumberFormat="1" applyFont="1" applyFill="1" applyBorder="1" applyAlignment="1">
      <alignment horizontal="right" vertical="center" shrinkToFit="1"/>
    </xf>
    <xf numFmtId="176" fontId="5" fillId="0" borderId="16" xfId="0" applyNumberFormat="1" applyFont="1" applyBorder="1" applyAlignment="1">
      <alignment horizontal="right" vertical="center" shrinkToFit="1"/>
    </xf>
    <xf numFmtId="3" fontId="5" fillId="0" borderId="22" xfId="0" applyNumberFormat="1" applyFont="1" applyBorder="1" applyAlignment="1">
      <alignment horizontal="right" vertical="center" shrinkToFit="1"/>
    </xf>
    <xf numFmtId="176" fontId="5" fillId="0" borderId="23" xfId="0" applyNumberFormat="1" applyFont="1" applyBorder="1" applyAlignment="1">
      <alignment horizontal="right" vertical="center" shrinkToFit="1"/>
    </xf>
    <xf numFmtId="0" fontId="5" fillId="0" borderId="0" xfId="0" applyFont="1" applyAlignment="1">
      <alignment horizontal="center"/>
    </xf>
    <xf numFmtId="0" fontId="5" fillId="0" borderId="0" xfId="0" applyFont="1"/>
    <xf numFmtId="0" fontId="5" fillId="0" borderId="0" xfId="0" applyFont="1" applyAlignment="1">
      <alignment horizontal="right"/>
    </xf>
    <xf numFmtId="0" fontId="7" fillId="0" borderId="0" xfId="0" applyFont="1" applyAlignment="1">
      <alignment horizontal="left"/>
    </xf>
    <xf numFmtId="0" fontId="7" fillId="0" borderId="0" xfId="0" applyFont="1" applyAlignment="1"/>
    <xf numFmtId="0" fontId="5" fillId="0" borderId="0" xfId="0" applyFont="1" applyAlignment="1">
      <alignment horizontal="left"/>
    </xf>
    <xf numFmtId="0" fontId="7" fillId="0" borderId="0" xfId="0" applyFont="1" applyAlignment="1">
      <alignment horizontal="center"/>
    </xf>
    <xf numFmtId="0" fontId="5" fillId="0" borderId="7" xfId="0" applyFont="1" applyBorder="1" applyAlignment="1">
      <alignment horizontal="justify" vertical="center" wrapText="1"/>
    </xf>
    <xf numFmtId="0" fontId="5" fillId="0" borderId="11" xfId="0" applyFont="1" applyBorder="1" applyAlignment="1">
      <alignment horizontal="justify" vertical="center" wrapText="1"/>
    </xf>
    <xf numFmtId="0" fontId="5" fillId="0" borderId="7" xfId="0" applyFont="1" applyBorder="1" applyAlignment="1">
      <alignment horizontal="center" vertical="center" wrapText="1"/>
    </xf>
    <xf numFmtId="176" fontId="5" fillId="0" borderId="9" xfId="0" applyNumberFormat="1" applyFont="1" applyBorder="1" applyAlignment="1">
      <alignment horizontal="right" vertical="center" shrinkToFit="1"/>
    </xf>
    <xf numFmtId="3" fontId="5" fillId="0" borderId="36" xfId="0" applyNumberFormat="1" applyFont="1" applyBorder="1" applyAlignment="1">
      <alignment horizontal="right" vertical="center" shrinkToFit="1"/>
    </xf>
    <xf numFmtId="176" fontId="5" fillId="0" borderId="34" xfId="0" applyNumberFormat="1" applyFont="1" applyBorder="1" applyAlignment="1">
      <alignment horizontal="right" vertical="center" shrinkToFit="1"/>
    </xf>
    <xf numFmtId="0" fontId="5" fillId="0" borderId="0" xfId="0" applyFont="1" applyBorder="1" applyAlignment="1">
      <alignment horizontal="right" shrinkToFit="1"/>
    </xf>
    <xf numFmtId="178" fontId="5" fillId="2" borderId="0" xfId="0" applyNumberFormat="1" applyFont="1" applyFill="1" applyBorder="1" applyAlignment="1">
      <alignment shrinkToFit="1"/>
    </xf>
    <xf numFmtId="0" fontId="5" fillId="0" borderId="0" xfId="0" applyFont="1" applyBorder="1" applyAlignment="1">
      <alignment shrinkToFit="1"/>
    </xf>
    <xf numFmtId="176" fontId="5" fillId="0" borderId="0" xfId="0" applyNumberFormat="1" applyFont="1" applyBorder="1" applyAlignment="1">
      <alignment horizontal="right" shrinkToFit="1"/>
    </xf>
    <xf numFmtId="180" fontId="5" fillId="3" borderId="5" xfId="0" applyNumberFormat="1" applyFont="1" applyFill="1" applyBorder="1" applyAlignment="1">
      <alignment horizontal="justify" vertical="center" wrapText="1"/>
    </xf>
    <xf numFmtId="180" fontId="5" fillId="3" borderId="7" xfId="0" applyNumberFormat="1" applyFont="1" applyFill="1" applyBorder="1" applyAlignment="1">
      <alignment horizontal="justify" vertical="center" wrapText="1"/>
    </xf>
    <xf numFmtId="0" fontId="5" fillId="0" borderId="12" xfId="0" applyFont="1" applyBorder="1" applyAlignment="1">
      <alignment vertical="center"/>
    </xf>
    <xf numFmtId="0" fontId="5" fillId="0" borderId="20" xfId="0" applyFont="1" applyBorder="1" applyAlignment="1">
      <alignment vertical="center"/>
    </xf>
    <xf numFmtId="0" fontId="5" fillId="0" borderId="15" xfId="0" applyFont="1" applyBorder="1" applyAlignment="1">
      <alignment vertical="center"/>
    </xf>
    <xf numFmtId="0" fontId="5" fillId="0" borderId="13" xfId="0" applyFont="1" applyBorder="1" applyAlignment="1">
      <alignment vertical="center" shrinkToFit="1"/>
    </xf>
    <xf numFmtId="0" fontId="5" fillId="0" borderId="0" xfId="0" applyFont="1" applyBorder="1" applyAlignment="1">
      <alignment vertical="center"/>
    </xf>
    <xf numFmtId="0" fontId="5" fillId="0" borderId="13" xfId="0" applyFont="1" applyBorder="1" applyAlignment="1">
      <alignment vertical="center"/>
    </xf>
    <xf numFmtId="0" fontId="5" fillId="0" borderId="16" xfId="0" applyFont="1" applyBorder="1" applyAlignment="1">
      <alignment vertical="center"/>
    </xf>
    <xf numFmtId="0" fontId="5" fillId="0" borderId="14" xfId="0" applyFont="1" applyBorder="1" applyAlignment="1">
      <alignment vertical="center"/>
    </xf>
    <xf numFmtId="0" fontId="5" fillId="0" borderId="17" xfId="0" applyFont="1" applyBorder="1" applyAlignment="1">
      <alignment vertical="center"/>
    </xf>
    <xf numFmtId="0" fontId="5" fillId="0" borderId="4" xfId="0" applyFont="1" applyBorder="1" applyAlignment="1">
      <alignment vertical="center"/>
    </xf>
    <xf numFmtId="0" fontId="5" fillId="0" borderId="0" xfId="0" applyFont="1" applyBorder="1" applyAlignment="1">
      <alignment horizontal="justify" vertical="center" wrapText="1"/>
    </xf>
    <xf numFmtId="0" fontId="5" fillId="0" borderId="0" xfId="0" applyFont="1" applyBorder="1" applyAlignment="1">
      <alignment vertical="center" wrapText="1"/>
    </xf>
    <xf numFmtId="0" fontId="5" fillId="0" borderId="20" xfId="0" applyFont="1" applyBorder="1" applyAlignment="1">
      <alignment horizontal="justify" vertical="center" wrapText="1"/>
    </xf>
    <xf numFmtId="0" fontId="5" fillId="0" borderId="13" xfId="0" applyFont="1" applyBorder="1" applyAlignment="1">
      <alignment vertical="center" wrapText="1"/>
    </xf>
    <xf numFmtId="0" fontId="5" fillId="0" borderId="14" xfId="0" applyFont="1" applyBorder="1" applyAlignment="1">
      <alignment vertical="center" wrapText="1"/>
    </xf>
    <xf numFmtId="0" fontId="5" fillId="0" borderId="17" xfId="0" applyFont="1" applyBorder="1" applyAlignment="1">
      <alignment vertical="center" wrapText="1"/>
    </xf>
    <xf numFmtId="0" fontId="5" fillId="0" borderId="20" xfId="0" applyFont="1" applyBorder="1" applyAlignment="1">
      <alignment vertical="center" wrapText="1"/>
    </xf>
    <xf numFmtId="0" fontId="5" fillId="0" borderId="13" xfId="0" applyFont="1" applyFill="1" applyBorder="1" applyAlignment="1">
      <alignment vertical="center" wrapText="1"/>
    </xf>
    <xf numFmtId="3" fontId="5" fillId="0" borderId="0" xfId="0" applyNumberFormat="1" applyFont="1" applyFill="1" applyBorder="1" applyAlignment="1">
      <alignment vertical="center" shrinkToFit="1"/>
    </xf>
    <xf numFmtId="0" fontId="5" fillId="0" borderId="0" xfId="0" applyFont="1" applyFill="1" applyBorder="1" applyAlignment="1">
      <alignment vertical="center" shrinkToFit="1"/>
    </xf>
    <xf numFmtId="0" fontId="5" fillId="0" borderId="17" xfId="0" applyFont="1" applyBorder="1" applyAlignment="1">
      <alignment horizontal="justify" vertical="center" wrapText="1"/>
    </xf>
    <xf numFmtId="0" fontId="5" fillId="0" borderId="13" xfId="0" applyFont="1" applyBorder="1" applyAlignment="1">
      <alignment horizontal="center" vertical="center" wrapText="1"/>
    </xf>
    <xf numFmtId="0" fontId="3" fillId="0" borderId="0" xfId="0" applyFont="1" applyAlignment="1">
      <alignment vertical="center" shrinkToFit="1"/>
    </xf>
    <xf numFmtId="0" fontId="5" fillId="0" borderId="4" xfId="0" applyFont="1" applyBorder="1" applyAlignment="1">
      <alignment horizontal="justify" vertical="center" wrapText="1"/>
    </xf>
    <xf numFmtId="0" fontId="5" fillId="0" borderId="0" xfId="0" applyFont="1" applyFill="1" applyBorder="1" applyAlignment="1">
      <alignment vertical="center"/>
    </xf>
    <xf numFmtId="0" fontId="5" fillId="0" borderId="17" xfId="0" applyFont="1" applyBorder="1" applyAlignment="1">
      <alignment horizontal="justify" vertical="center" wrapText="1"/>
    </xf>
    <xf numFmtId="0" fontId="0" fillId="0" borderId="0" xfId="0" applyAlignment="1">
      <alignment wrapText="1"/>
    </xf>
    <xf numFmtId="0" fontId="9" fillId="2" borderId="3" xfId="0" applyFont="1" applyFill="1" applyBorder="1" applyAlignment="1">
      <alignment vertical="center" wrapText="1"/>
    </xf>
    <xf numFmtId="0" fontId="5" fillId="0" borderId="0" xfId="1" applyFont="1"/>
    <xf numFmtId="0" fontId="3" fillId="0" borderId="0" xfId="1" applyFont="1"/>
    <xf numFmtId="0" fontId="14" fillId="0" borderId="0" xfId="1" applyFont="1"/>
    <xf numFmtId="0" fontId="5" fillId="0" borderId="0" xfId="1" applyFont="1" applyAlignment="1">
      <alignment horizontal="right"/>
    </xf>
    <xf numFmtId="3" fontId="5" fillId="0" borderId="21" xfId="1" applyNumberFormat="1" applyFont="1" applyBorder="1" applyAlignment="1">
      <alignment horizontal="right" vertical="center" shrinkToFit="1"/>
    </xf>
    <xf numFmtId="49" fontId="5" fillId="0" borderId="19" xfId="1" applyNumberFormat="1" applyFont="1" applyBorder="1" applyAlignment="1">
      <alignment horizontal="right" vertical="center" wrapText="1"/>
    </xf>
    <xf numFmtId="3" fontId="5" fillId="0" borderId="28" xfId="1" applyNumberFormat="1" applyFont="1" applyBorder="1" applyAlignment="1">
      <alignment horizontal="right" vertical="center" shrinkToFit="1"/>
    </xf>
    <xf numFmtId="0" fontId="5" fillId="0" borderId="43" xfId="1" applyFont="1" applyBorder="1" applyAlignment="1">
      <alignment horizontal="justify" vertical="center" wrapText="1"/>
    </xf>
    <xf numFmtId="0" fontId="5" fillId="0" borderId="44" xfId="1" applyFont="1" applyBorder="1" applyAlignment="1">
      <alignment horizontal="justify" vertical="center" wrapText="1"/>
    </xf>
    <xf numFmtId="3" fontId="5" fillId="0" borderId="21" xfId="2" applyNumberFormat="1" applyFont="1" applyBorder="1" applyAlignment="1">
      <alignment horizontal="right" vertical="center" shrinkToFit="1"/>
    </xf>
    <xf numFmtId="49" fontId="5" fillId="0" borderId="46" xfId="1" applyNumberFormat="1" applyFont="1" applyBorder="1" applyAlignment="1">
      <alignment horizontal="right" vertical="center" wrapText="1"/>
    </xf>
    <xf numFmtId="3" fontId="5" fillId="0" borderId="17" xfId="1" applyNumberFormat="1" applyFont="1" applyBorder="1" applyAlignment="1">
      <alignment horizontal="right" vertical="center" shrinkToFit="1"/>
    </xf>
    <xf numFmtId="49" fontId="5" fillId="0" borderId="4" xfId="1" applyNumberFormat="1" applyFont="1" applyBorder="1" applyAlignment="1">
      <alignment horizontal="right" vertical="center" wrapText="1"/>
    </xf>
    <xf numFmtId="0" fontId="13" fillId="0" borderId="0" xfId="1"/>
    <xf numFmtId="0" fontId="5" fillId="0" borderId="0" xfId="1" applyFont="1" applyAlignment="1">
      <alignment vertical="center"/>
    </xf>
    <xf numFmtId="0" fontId="5" fillId="0" borderId="10" xfId="1" applyFont="1" applyBorder="1" applyAlignment="1">
      <alignment horizontal="center" vertical="center" wrapText="1"/>
    </xf>
    <xf numFmtId="0" fontId="5" fillId="0" borderId="47" xfId="1" applyFont="1" applyBorder="1" applyAlignment="1">
      <alignment horizontal="center" vertical="center" wrapText="1"/>
    </xf>
    <xf numFmtId="0" fontId="5" fillId="0" borderId="0" xfId="1" applyFont="1" applyAlignment="1">
      <alignment horizontal="center" vertical="center" wrapText="1"/>
    </xf>
    <xf numFmtId="176" fontId="5" fillId="0" borderId="0" xfId="1" applyNumberFormat="1" applyFont="1" applyAlignment="1">
      <alignment horizontal="right" vertical="center" wrapText="1"/>
    </xf>
    <xf numFmtId="0" fontId="5" fillId="0" borderId="0" xfId="1" applyFont="1" applyAlignment="1">
      <alignment horizontal="center" vertical="center" shrinkToFit="1"/>
    </xf>
    <xf numFmtId="0" fontId="5" fillId="0" borderId="0" xfId="1" applyFont="1" applyAlignment="1">
      <alignment horizontal="center" vertical="center"/>
    </xf>
    <xf numFmtId="182" fontId="5" fillId="3" borderId="11" xfId="1" applyNumberFormat="1" applyFont="1" applyFill="1" applyBorder="1" applyAlignment="1">
      <alignment horizontal="center" vertical="center"/>
    </xf>
    <xf numFmtId="0" fontId="3" fillId="0" borderId="7" xfId="1" applyFont="1" applyBorder="1" applyAlignment="1">
      <alignment vertical="center" wrapText="1"/>
    </xf>
    <xf numFmtId="0" fontId="5" fillId="0" borderId="17" xfId="1" applyFont="1" applyBorder="1" applyAlignment="1">
      <alignment vertical="center" shrinkToFit="1"/>
    </xf>
    <xf numFmtId="0" fontId="5" fillId="0" borderId="17" xfId="1" applyFont="1" applyBorder="1" applyAlignment="1">
      <alignment horizontal="left" vertical="center" shrinkToFit="1"/>
    </xf>
    <xf numFmtId="0" fontId="5" fillId="0" borderId="17" xfId="1" applyFont="1" applyBorder="1" applyAlignment="1">
      <alignment horizontal="center" vertical="center" shrinkToFit="1"/>
    </xf>
    <xf numFmtId="0" fontId="5" fillId="0" borderId="10" xfId="1" applyFont="1" applyBorder="1" applyAlignment="1">
      <alignment horizontal="justify" vertical="center" wrapText="1"/>
    </xf>
    <xf numFmtId="181" fontId="5" fillId="0" borderId="0" xfId="1" applyNumberFormat="1" applyFont="1" applyAlignment="1">
      <alignment horizontal="right" vertical="center" wrapText="1"/>
    </xf>
    <xf numFmtId="0" fontId="5" fillId="0" borderId="11" xfId="1" applyFont="1" applyBorder="1" applyAlignment="1">
      <alignment horizontal="justify" vertical="center" wrapText="1"/>
    </xf>
    <xf numFmtId="0" fontId="5" fillId="0" borderId="0" xfId="1" applyFont="1" applyAlignment="1">
      <alignment vertical="center" shrinkToFit="1"/>
    </xf>
    <xf numFmtId="0" fontId="5" fillId="0" borderId="0" xfId="1" applyFont="1" applyAlignment="1">
      <alignment horizontal="justify" vertical="center" shrinkToFit="1"/>
    </xf>
    <xf numFmtId="0" fontId="3" fillId="0" borderId="11" xfId="1" applyFont="1" applyBorder="1" applyAlignment="1">
      <alignment vertical="center" wrapText="1"/>
    </xf>
    <xf numFmtId="0" fontId="5" fillId="0" borderId="0" xfId="1" applyFont="1" applyAlignment="1">
      <alignment horizontal="right" vertical="center" wrapText="1"/>
    </xf>
    <xf numFmtId="0" fontId="5" fillId="0" borderId="13" xfId="1" applyFont="1" applyBorder="1" applyAlignment="1">
      <alignment vertical="center" wrapText="1"/>
    </xf>
    <xf numFmtId="0" fontId="5" fillId="0" borderId="0" xfId="1" applyFont="1" applyAlignment="1">
      <alignment vertical="center" wrapText="1"/>
    </xf>
    <xf numFmtId="0" fontId="5" fillId="3" borderId="11" xfId="1" applyFont="1" applyFill="1" applyBorder="1" applyAlignment="1">
      <alignment horizontal="center" vertical="center" wrapText="1"/>
    </xf>
    <xf numFmtId="0" fontId="3" fillId="0" borderId="11" xfId="1" applyFont="1" applyBorder="1" applyAlignment="1">
      <alignment vertical="top" wrapText="1"/>
    </xf>
    <xf numFmtId="0" fontId="5" fillId="0" borderId="10" xfId="1" applyFont="1" applyBorder="1" applyAlignment="1">
      <alignment horizontal="center" vertical="center"/>
    </xf>
    <xf numFmtId="179" fontId="5" fillId="0" borderId="0" xfId="1" applyNumberFormat="1" applyFont="1" applyAlignment="1">
      <alignment horizontal="right" vertical="center" wrapText="1"/>
    </xf>
    <xf numFmtId="3" fontId="3" fillId="0" borderId="0" xfId="1" applyNumberFormat="1" applyFont="1"/>
    <xf numFmtId="0" fontId="5" fillId="0" borderId="17" xfId="1" applyFont="1" applyBorder="1" applyAlignment="1">
      <alignment horizontal="center" vertical="center"/>
    </xf>
    <xf numFmtId="0" fontId="16" fillId="0" borderId="10" xfId="1" applyFont="1" applyBorder="1" applyAlignment="1">
      <alignment horizontal="center" vertical="center" shrinkToFit="1"/>
    </xf>
    <xf numFmtId="0" fontId="5" fillId="0" borderId="20" xfId="1" applyFont="1" applyBorder="1" applyAlignment="1">
      <alignment vertical="center"/>
    </xf>
    <xf numFmtId="0" fontId="5" fillId="0" borderId="7" xfId="1" applyFont="1" applyBorder="1" applyAlignment="1">
      <alignment horizontal="center" vertical="center" wrapText="1"/>
    </xf>
    <xf numFmtId="184" fontId="5" fillId="3" borderId="7" xfId="1" applyNumberFormat="1" applyFont="1" applyFill="1" applyBorder="1" applyAlignment="1">
      <alignment horizontal="center" vertical="center"/>
    </xf>
    <xf numFmtId="0" fontId="5" fillId="0" borderId="17" xfId="1" applyFont="1" applyBorder="1" applyAlignment="1">
      <alignment horizontal="right" vertical="center" wrapText="1"/>
    </xf>
    <xf numFmtId="0" fontId="5" fillId="0" borderId="11" xfId="1" applyFont="1" applyBorder="1" applyAlignment="1">
      <alignment horizontal="center" vertical="center" wrapText="1"/>
    </xf>
    <xf numFmtId="0" fontId="5" fillId="0" borderId="17" xfId="1" applyFont="1" applyBorder="1" applyAlignment="1">
      <alignment horizontal="center" vertical="center" wrapText="1"/>
    </xf>
    <xf numFmtId="0" fontId="5" fillId="0" borderId="0" xfId="1" applyFont="1" applyAlignment="1">
      <alignment horizontal="justify" vertical="center" wrapText="1"/>
    </xf>
    <xf numFmtId="0" fontId="5" fillId="0" borderId="14" xfId="1" applyFont="1" applyBorder="1" applyAlignment="1">
      <alignment vertical="center" wrapText="1"/>
    </xf>
    <xf numFmtId="0" fontId="5" fillId="0" borderId="0" xfId="1" applyFont="1" applyAlignment="1">
      <alignment horizontal="justify" vertical="center"/>
    </xf>
    <xf numFmtId="176" fontId="5" fillId="0" borderId="51" xfId="1" applyNumberFormat="1" applyFont="1" applyBorder="1" applyAlignment="1">
      <alignment horizontal="right" vertical="center" wrapText="1"/>
    </xf>
    <xf numFmtId="0" fontId="7" fillId="0" borderId="0" xfId="1" applyFont="1"/>
    <xf numFmtId="0" fontId="5" fillId="0" borderId="17" xfId="1" applyFont="1" applyBorder="1"/>
    <xf numFmtId="0" fontId="5" fillId="0" borderId="52" xfId="1" applyFont="1" applyBorder="1"/>
    <xf numFmtId="0" fontId="5" fillId="0" borderId="7" xfId="1" applyFont="1" applyBorder="1" applyAlignment="1">
      <alignment horizontal="justify" vertical="center" wrapText="1"/>
    </xf>
    <xf numFmtId="3" fontId="5" fillId="0" borderId="14" xfId="1" applyNumberFormat="1" applyFont="1" applyBorder="1" applyAlignment="1">
      <alignment horizontal="right" vertical="center" shrinkToFit="1"/>
    </xf>
    <xf numFmtId="176" fontId="5" fillId="0" borderId="9" xfId="1" applyNumberFormat="1" applyFont="1" applyBorder="1" applyAlignment="1">
      <alignment horizontal="center" vertical="center" wrapText="1"/>
    </xf>
    <xf numFmtId="3" fontId="5" fillId="0" borderId="53" xfId="1" applyNumberFormat="1" applyFont="1" applyBorder="1" applyAlignment="1">
      <alignment horizontal="right" vertical="center" shrinkToFit="1"/>
    </xf>
    <xf numFmtId="176" fontId="5" fillId="0" borderId="2" xfId="1" applyNumberFormat="1" applyFont="1" applyBorder="1" applyAlignment="1">
      <alignment horizontal="center" vertical="center" wrapText="1"/>
    </xf>
    <xf numFmtId="0" fontId="5" fillId="0" borderId="0" xfId="0" applyFont="1" applyAlignment="1">
      <alignment vertical="center"/>
    </xf>
    <xf numFmtId="0" fontId="3" fillId="0" borderId="11" xfId="0" applyFont="1" applyBorder="1" applyAlignment="1">
      <alignment vertical="center"/>
    </xf>
    <xf numFmtId="0" fontId="3" fillId="0" borderId="21" xfId="0" applyFont="1" applyBorder="1" applyAlignment="1">
      <alignment vertical="center" wrapText="1"/>
    </xf>
    <xf numFmtId="0" fontId="5" fillId="0" borderId="24" xfId="1" applyFont="1" applyBorder="1" applyAlignment="1">
      <alignment vertical="center" wrapText="1"/>
    </xf>
    <xf numFmtId="0" fontId="5" fillId="0" borderId="18" xfId="0" applyFont="1" applyBorder="1" applyAlignment="1">
      <alignment vertical="center"/>
    </xf>
    <xf numFmtId="0" fontId="5" fillId="0" borderId="11" xfId="0" applyFont="1" applyBorder="1" applyAlignment="1">
      <alignment vertical="center"/>
    </xf>
    <xf numFmtId="0" fontId="5" fillId="0" borderId="21" xfId="1" applyFont="1" applyBorder="1" applyAlignment="1">
      <alignment vertical="center" wrapText="1"/>
    </xf>
    <xf numFmtId="0" fontId="3" fillId="0" borderId="20" xfId="1" applyFont="1" applyBorder="1"/>
    <xf numFmtId="3" fontId="5" fillId="0" borderId="32" xfId="1" applyNumberFormat="1" applyFont="1" applyFill="1" applyBorder="1" applyAlignment="1">
      <alignment horizontal="right" vertical="center" shrinkToFit="1"/>
    </xf>
    <xf numFmtId="0" fontId="3" fillId="0" borderId="0" xfId="1" applyFont="1" applyAlignment="1">
      <alignment vertical="center"/>
    </xf>
    <xf numFmtId="0" fontId="3" fillId="0" borderId="0" xfId="0" applyFont="1" applyAlignment="1">
      <alignment vertical="center"/>
    </xf>
    <xf numFmtId="0" fontId="5" fillId="0" borderId="0" xfId="1" applyFont="1" applyAlignment="1">
      <alignment horizontal="right" vertical="center"/>
    </xf>
    <xf numFmtId="0" fontId="13" fillId="0" borderId="0" xfId="1" applyAlignment="1">
      <alignment vertical="center"/>
    </xf>
    <xf numFmtId="0" fontId="3" fillId="0" borderId="16" xfId="1" applyFont="1" applyBorder="1" applyAlignment="1">
      <alignment vertical="center"/>
    </xf>
    <xf numFmtId="0" fontId="3" fillId="0" borderId="7" xfId="0" applyFont="1" applyBorder="1" applyAlignment="1">
      <alignment vertical="center"/>
    </xf>
    <xf numFmtId="0" fontId="5" fillId="0" borderId="0" xfId="1" applyFont="1" applyFill="1" applyAlignment="1">
      <alignment vertical="center" shrinkToFit="1"/>
    </xf>
    <xf numFmtId="0" fontId="3" fillId="0" borderId="0" xfId="1" applyFont="1" applyFill="1" applyAlignment="1">
      <alignment vertical="center" shrinkToFit="1"/>
    </xf>
    <xf numFmtId="0" fontId="7" fillId="0" borderId="0" xfId="1" applyFont="1" applyFill="1" applyAlignment="1">
      <alignment horizontal="right" vertical="center" shrinkToFit="1"/>
    </xf>
    <xf numFmtId="0" fontId="5" fillId="0" borderId="9" xfId="1" applyFont="1" applyBorder="1" applyAlignment="1">
      <alignment horizontal="left" vertical="center" shrinkToFit="1"/>
    </xf>
    <xf numFmtId="176" fontId="5" fillId="0" borderId="17" xfId="0" applyNumberFormat="1" applyFont="1" applyBorder="1" applyAlignment="1">
      <alignment horizontal="right" vertical="center" wrapText="1"/>
    </xf>
    <xf numFmtId="0" fontId="3" fillId="0" borderId="21" xfId="0" applyFont="1" applyBorder="1"/>
    <xf numFmtId="0" fontId="3" fillId="0" borderId="19" xfId="0" applyFont="1" applyBorder="1"/>
    <xf numFmtId="0" fontId="3" fillId="0" borderId="13" xfId="1" applyFont="1" applyBorder="1"/>
    <xf numFmtId="0" fontId="5" fillId="3" borderId="5" xfId="1" applyFont="1" applyFill="1" applyBorder="1" applyAlignment="1">
      <alignment horizontal="center" vertical="center" wrapText="1"/>
    </xf>
    <xf numFmtId="0" fontId="3" fillId="0" borderId="5" xfId="1" applyFont="1" applyBorder="1"/>
    <xf numFmtId="179" fontId="5" fillId="0" borderId="0" xfId="1" applyNumberFormat="1" applyFont="1" applyBorder="1" applyAlignment="1"/>
    <xf numFmtId="0" fontId="5" fillId="0" borderId="0" xfId="1" applyFont="1" applyAlignment="1">
      <alignment horizontal="right" indent="2"/>
    </xf>
    <xf numFmtId="180" fontId="5" fillId="3" borderId="11" xfId="1" applyNumberFormat="1" applyFont="1" applyFill="1" applyBorder="1" applyAlignment="1">
      <alignment horizontal="justify" vertical="center" wrapText="1"/>
    </xf>
    <xf numFmtId="180" fontId="5" fillId="3" borderId="5" xfId="1" applyNumberFormat="1" applyFont="1" applyFill="1" applyBorder="1" applyAlignment="1">
      <alignment horizontal="justify" vertical="center" wrapText="1"/>
    </xf>
    <xf numFmtId="180" fontId="5" fillId="3" borderId="7" xfId="1" applyNumberFormat="1" applyFont="1" applyFill="1" applyBorder="1" applyAlignment="1">
      <alignment horizontal="justify" vertical="center" wrapText="1"/>
    </xf>
    <xf numFmtId="0" fontId="5" fillId="0" borderId="0" xfId="1" applyFont="1" applyAlignment="1">
      <alignment horizontal="centerContinuous" vertical="center"/>
    </xf>
    <xf numFmtId="0" fontId="3" fillId="0" borderId="0" xfId="1" applyFont="1" applyAlignment="1">
      <alignment horizontal="centerContinuous"/>
    </xf>
    <xf numFmtId="0" fontId="3" fillId="0" borderId="25" xfId="1" applyFont="1" applyBorder="1"/>
    <xf numFmtId="0" fontId="5" fillId="0" borderId="9" xfId="1" applyFont="1" applyBorder="1" applyAlignment="1">
      <alignment horizontal="center" vertical="center"/>
    </xf>
    <xf numFmtId="181" fontId="18" fillId="0" borderId="17" xfId="1" applyNumberFormat="1" applyFont="1" applyBorder="1" applyAlignment="1">
      <alignment horizontal="right" vertical="center" wrapText="1"/>
    </xf>
    <xf numFmtId="49" fontId="5" fillId="0" borderId="25" xfId="0" applyNumberFormat="1" applyFont="1" applyBorder="1" applyAlignment="1">
      <alignment horizontal="right" vertical="center" shrinkToFit="1"/>
    </xf>
    <xf numFmtId="49" fontId="5" fillId="0" borderId="9" xfId="0" applyNumberFormat="1" applyFont="1" applyBorder="1" applyAlignment="1">
      <alignment horizontal="right" vertical="center" shrinkToFit="1"/>
    </xf>
    <xf numFmtId="49" fontId="5" fillId="0" borderId="15" xfId="0" applyNumberFormat="1" applyFont="1" applyBorder="1" applyAlignment="1">
      <alignment horizontal="right" vertical="center" shrinkToFit="1"/>
    </xf>
    <xf numFmtId="49" fontId="5" fillId="0" borderId="4" xfId="0" applyNumberFormat="1" applyFont="1" applyBorder="1" applyAlignment="1">
      <alignment horizontal="right" vertical="center" shrinkToFit="1"/>
    </xf>
    <xf numFmtId="0" fontId="5" fillId="0" borderId="12"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7" xfId="0" applyFont="1" applyBorder="1" applyAlignment="1">
      <alignment horizontal="center" vertical="center" wrapText="1"/>
    </xf>
    <xf numFmtId="3" fontId="5" fillId="2" borderId="18" xfId="0" applyNumberFormat="1" applyFont="1" applyFill="1" applyBorder="1" applyAlignment="1">
      <alignment horizontal="right" vertical="center" shrinkToFit="1"/>
    </xf>
    <xf numFmtId="3" fontId="5" fillId="0" borderId="18" xfId="0" applyNumberFormat="1" applyFont="1" applyBorder="1" applyAlignment="1">
      <alignment horizontal="right" vertical="center" shrinkToFit="1"/>
    </xf>
    <xf numFmtId="3" fontId="5" fillId="0" borderId="28" xfId="0" applyNumberFormat="1" applyFont="1" applyBorder="1" applyAlignment="1">
      <alignment horizontal="right" vertical="center" shrinkToFit="1"/>
    </xf>
    <xf numFmtId="177" fontId="4" fillId="2" borderId="0" xfId="0" applyNumberFormat="1" applyFont="1" applyFill="1" applyAlignment="1">
      <alignment horizontal="right" shrinkToFit="1"/>
    </xf>
    <xf numFmtId="0" fontId="4" fillId="2" borderId="17" xfId="0" applyFont="1" applyFill="1" applyBorder="1" applyAlignment="1">
      <alignment horizontal="center" shrinkToFit="1"/>
    </xf>
    <xf numFmtId="0" fontId="5" fillId="0" borderId="3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25" xfId="0" applyFont="1" applyBorder="1" applyAlignment="1">
      <alignment horizontal="center" vertical="center" wrapText="1"/>
    </xf>
    <xf numFmtId="176" fontId="18" fillId="0" borderId="17" xfId="0" applyNumberFormat="1" applyFont="1" applyBorder="1" applyAlignment="1">
      <alignment horizontal="right" shrinkToFit="1"/>
    </xf>
    <xf numFmtId="0" fontId="4" fillId="0" borderId="0" xfId="0" applyFont="1" applyAlignment="1">
      <alignment horizontal="center"/>
    </xf>
    <xf numFmtId="0" fontId="0" fillId="0" borderId="15" xfId="0" applyFont="1" applyBorder="1" applyAlignment="1">
      <alignment horizontal="center" vertical="center" wrapText="1"/>
    </xf>
    <xf numFmtId="0" fontId="0" fillId="0" borderId="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8" xfId="0" applyFont="1" applyBorder="1" applyAlignment="1">
      <alignment horizontal="justify" vertical="center" wrapText="1"/>
    </xf>
    <xf numFmtId="0" fontId="5" fillId="0" borderId="19" xfId="0" applyFont="1" applyBorder="1" applyAlignment="1">
      <alignment horizontal="justify" vertical="center" wrapText="1"/>
    </xf>
    <xf numFmtId="0" fontId="5" fillId="0" borderId="12" xfId="0" applyFont="1" applyBorder="1" applyAlignment="1">
      <alignment horizontal="justify" vertical="center"/>
    </xf>
    <xf numFmtId="0" fontId="0" fillId="0" borderId="15" xfId="0" applyFont="1" applyBorder="1" applyAlignment="1">
      <alignment horizontal="justify" vertical="center"/>
    </xf>
    <xf numFmtId="0" fontId="5" fillId="0" borderId="14" xfId="0" applyFont="1" applyBorder="1" applyAlignment="1">
      <alignment horizontal="justify" vertical="center"/>
    </xf>
    <xf numFmtId="0" fontId="0" fillId="0" borderId="4" xfId="0" applyFont="1" applyBorder="1" applyAlignment="1">
      <alignment horizontal="justify" vertical="center"/>
    </xf>
    <xf numFmtId="0" fontId="5" fillId="0" borderId="37" xfId="0" applyFont="1" applyBorder="1" applyAlignment="1">
      <alignment horizontal="center" vertical="center" shrinkToFit="1"/>
    </xf>
    <xf numFmtId="0" fontId="5" fillId="0" borderId="38" xfId="0" applyFont="1" applyBorder="1" applyAlignment="1">
      <alignment horizontal="center" vertical="center" shrinkToFit="1"/>
    </xf>
    <xf numFmtId="0" fontId="5" fillId="0" borderId="39" xfId="0" applyFont="1" applyBorder="1" applyAlignment="1">
      <alignment horizontal="center" vertical="center" shrinkToFit="1"/>
    </xf>
    <xf numFmtId="0" fontId="5" fillId="0" borderId="35" xfId="0" applyFont="1" applyBorder="1" applyAlignment="1">
      <alignment horizontal="center" vertical="center" shrinkToFit="1"/>
    </xf>
    <xf numFmtId="49" fontId="5" fillId="0" borderId="30" xfId="0" applyNumberFormat="1" applyFont="1" applyBorder="1" applyAlignment="1">
      <alignment horizontal="center" vertical="center" shrinkToFit="1"/>
    </xf>
    <xf numFmtId="49" fontId="5" fillId="0" borderId="31" xfId="0" applyNumberFormat="1" applyFont="1" applyBorder="1" applyAlignment="1">
      <alignment horizontal="center" vertical="center" shrinkToFit="1"/>
    </xf>
    <xf numFmtId="0" fontId="5" fillId="0" borderId="41" xfId="0" applyFont="1" applyBorder="1" applyAlignment="1">
      <alignment horizontal="center" vertical="center" shrinkToFit="1"/>
    </xf>
    <xf numFmtId="0" fontId="5" fillId="0" borderId="42" xfId="0" applyFont="1" applyBorder="1" applyAlignment="1">
      <alignment horizontal="center" vertical="center" shrinkToFit="1"/>
    </xf>
    <xf numFmtId="0" fontId="5" fillId="0" borderId="3" xfId="0" applyFont="1" applyBorder="1" applyAlignment="1">
      <alignment horizontal="justify"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0" fillId="0" borderId="19" xfId="0" applyFont="1" applyBorder="1" applyAlignment="1">
      <alignment vertical="center" wrapText="1"/>
    </xf>
    <xf numFmtId="0" fontId="5" fillId="0" borderId="12" xfId="0" applyFont="1" applyBorder="1" applyAlignment="1">
      <alignment horizontal="justify" vertical="center" wrapText="1"/>
    </xf>
    <xf numFmtId="0" fontId="5" fillId="0" borderId="15" xfId="0" applyFont="1" applyBorder="1" applyAlignment="1">
      <alignment horizontal="justify" vertical="center" wrapText="1"/>
    </xf>
    <xf numFmtId="0" fontId="5" fillId="0" borderId="14"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8" xfId="0" applyFont="1" applyBorder="1" applyAlignment="1">
      <alignment horizontal="justify" vertical="center"/>
    </xf>
    <xf numFmtId="0" fontId="0" fillId="0" borderId="19" xfId="0" applyFont="1" applyBorder="1" applyAlignment="1">
      <alignment horizontal="justify" vertical="center"/>
    </xf>
    <xf numFmtId="3" fontId="5" fillId="3" borderId="12" xfId="0" applyNumberFormat="1" applyFont="1" applyFill="1" applyBorder="1" applyAlignment="1">
      <alignment horizontal="right" vertical="center" shrinkToFit="1"/>
    </xf>
    <xf numFmtId="3" fontId="5" fillId="3" borderId="14" xfId="0" applyNumberFormat="1" applyFont="1" applyFill="1" applyBorder="1" applyAlignment="1">
      <alignment horizontal="right" vertical="center" shrinkToFit="1"/>
    </xf>
    <xf numFmtId="49" fontId="5" fillId="0" borderId="2" xfId="0" applyNumberFormat="1" applyFont="1" applyBorder="1" applyAlignment="1">
      <alignment horizontal="right" vertical="center" shrinkToFit="1"/>
    </xf>
    <xf numFmtId="0" fontId="5" fillId="0" borderId="0" xfId="0" applyFont="1" applyAlignment="1">
      <alignment horizontal="center"/>
    </xf>
    <xf numFmtId="0" fontId="5" fillId="0" borderId="0" xfId="0" applyFont="1" applyAlignment="1">
      <alignment horizontal="left"/>
    </xf>
    <xf numFmtId="49" fontId="5" fillId="0" borderId="8" xfId="0" applyNumberFormat="1" applyFont="1" applyBorder="1" applyAlignment="1">
      <alignment horizontal="right" vertical="center" shrinkToFit="1"/>
    </xf>
    <xf numFmtId="0" fontId="5" fillId="0" borderId="13" xfId="0" applyFont="1" applyBorder="1" applyAlignment="1">
      <alignment horizontal="center" vertical="center" wrapText="1"/>
    </xf>
    <xf numFmtId="0" fontId="5" fillId="0" borderId="26" xfId="0" applyFont="1" applyBorder="1" applyAlignment="1">
      <alignment horizontal="left" vertical="center" wrapText="1"/>
    </xf>
    <xf numFmtId="0" fontId="5" fillId="0" borderId="8" xfId="0" applyFont="1" applyBorder="1" applyAlignment="1">
      <alignment horizontal="left" vertical="center" wrapText="1"/>
    </xf>
    <xf numFmtId="0" fontId="5" fillId="0" borderId="17" xfId="0" applyFont="1" applyFill="1" applyBorder="1" applyAlignment="1">
      <alignment horizontal="center" shrinkToFit="1"/>
    </xf>
    <xf numFmtId="0" fontId="5" fillId="2" borderId="17" xfId="0" applyFont="1" applyFill="1" applyBorder="1" applyAlignment="1">
      <alignment horizontal="center" shrinkToFit="1"/>
    </xf>
    <xf numFmtId="179" fontId="5" fillId="0" borderId="17" xfId="0" applyNumberFormat="1" applyFont="1" applyBorder="1" applyAlignment="1">
      <alignment horizontal="center" shrinkToFit="1"/>
    </xf>
    <xf numFmtId="0" fontId="5" fillId="0" borderId="14" xfId="0" applyFont="1" applyBorder="1" applyAlignment="1">
      <alignment horizontal="left" vertical="center" wrapText="1"/>
    </xf>
    <xf numFmtId="0" fontId="5" fillId="0" borderId="9" xfId="0" applyFont="1" applyBorder="1" applyAlignment="1">
      <alignment horizontal="left" vertical="center" wrapText="1"/>
    </xf>
    <xf numFmtId="0" fontId="5" fillId="0" borderId="17" xfId="0" applyFont="1" applyBorder="1" applyAlignment="1">
      <alignment horizontal="center" vertical="center" shrinkToFit="1"/>
    </xf>
    <xf numFmtId="0" fontId="5" fillId="0" borderId="17" xfId="0" applyFont="1" applyBorder="1" applyAlignment="1">
      <alignment horizontal="center" vertical="center"/>
    </xf>
    <xf numFmtId="0" fontId="5" fillId="2" borderId="17" xfId="0" applyFont="1" applyFill="1" applyBorder="1" applyAlignment="1">
      <alignment vertical="center" shrinkToFit="1"/>
    </xf>
    <xf numFmtId="3" fontId="5" fillId="2" borderId="0" xfId="0" applyNumberFormat="1" applyFont="1" applyFill="1" applyBorder="1" applyAlignment="1">
      <alignment horizontal="center" vertical="center" shrinkToFit="1"/>
    </xf>
    <xf numFmtId="0" fontId="5" fillId="0" borderId="0" xfId="0" applyFont="1" applyBorder="1" applyAlignment="1">
      <alignment horizontal="center" vertical="center" shrinkToFit="1"/>
    </xf>
    <xf numFmtId="3" fontId="5" fillId="0" borderId="17" xfId="0" applyNumberFormat="1" applyFont="1" applyFill="1" applyBorder="1" applyAlignment="1">
      <alignment horizontal="center" vertical="center" shrinkToFit="1"/>
    </xf>
    <xf numFmtId="0" fontId="5" fillId="2" borderId="0" xfId="0" applyFont="1" applyFill="1" applyBorder="1" applyAlignment="1">
      <alignment vertical="center" shrinkToFit="1"/>
    </xf>
    <xf numFmtId="0" fontId="5" fillId="0" borderId="0" xfId="0" applyFont="1" applyBorder="1" applyAlignment="1">
      <alignment horizontal="center" vertical="center"/>
    </xf>
    <xf numFmtId="0" fontId="5" fillId="2" borderId="0" xfId="0" applyFont="1" applyFill="1" applyBorder="1" applyAlignment="1">
      <alignment horizontal="left" vertical="center"/>
    </xf>
    <xf numFmtId="3" fontId="5" fillId="2" borderId="17" xfId="0" applyNumberFormat="1" applyFont="1" applyFill="1" applyBorder="1" applyAlignment="1">
      <alignment horizontal="center" vertical="center" shrinkToFit="1"/>
    </xf>
    <xf numFmtId="0" fontId="5" fillId="2" borderId="17" xfId="0" applyFont="1" applyFill="1" applyBorder="1" applyAlignment="1">
      <alignment horizontal="left" vertical="center"/>
    </xf>
    <xf numFmtId="0" fontId="5" fillId="0" borderId="15" xfId="0" applyFont="1" applyBorder="1" applyAlignment="1">
      <alignment horizontal="center" vertical="center" wrapText="1"/>
    </xf>
    <xf numFmtId="0" fontId="5" fillId="0" borderId="4" xfId="0" applyFont="1" applyBorder="1" applyAlignment="1">
      <alignment horizontal="center" vertical="center" wrapText="1"/>
    </xf>
    <xf numFmtId="3" fontId="0" fillId="0" borderId="17" xfId="0" applyNumberFormat="1" applyFont="1" applyFill="1" applyBorder="1" applyAlignment="1">
      <alignment horizontal="center" vertical="center" shrinkToFit="1"/>
    </xf>
    <xf numFmtId="0" fontId="5" fillId="0" borderId="17" xfId="0" applyFont="1" applyBorder="1" applyAlignment="1">
      <alignment vertical="center" wrapText="1"/>
    </xf>
    <xf numFmtId="0" fontId="5" fillId="0" borderId="4" xfId="0" applyFont="1" applyBorder="1" applyAlignment="1">
      <alignment vertical="center" wrapText="1"/>
    </xf>
    <xf numFmtId="0" fontId="5" fillId="0" borderId="16" xfId="0" applyFont="1" applyBorder="1" applyAlignment="1">
      <alignment horizontal="center" vertical="center" shrinkToFit="1"/>
    </xf>
    <xf numFmtId="0" fontId="5" fillId="2" borderId="0" xfId="0" applyFont="1" applyFill="1" applyBorder="1" applyAlignment="1">
      <alignment horizontal="left" vertical="center" shrinkToFit="1"/>
    </xf>
    <xf numFmtId="0" fontId="5" fillId="0" borderId="13" xfId="0" applyFont="1" applyBorder="1" applyAlignment="1">
      <alignment horizontal="center" vertical="center" shrinkToFit="1"/>
    </xf>
    <xf numFmtId="0" fontId="5" fillId="0" borderId="0" xfId="0" applyFont="1" applyFill="1" applyBorder="1" applyAlignment="1">
      <alignment horizontal="center" vertical="center" shrinkToFit="1"/>
    </xf>
    <xf numFmtId="3" fontId="5" fillId="0" borderId="0" xfId="0" applyNumberFormat="1" applyFont="1" applyFill="1" applyBorder="1" applyAlignment="1">
      <alignment horizontal="center" vertical="center" shrinkToFit="1"/>
    </xf>
    <xf numFmtId="0" fontId="5" fillId="2" borderId="0" xfId="0" applyFont="1" applyFill="1" applyBorder="1" applyAlignment="1">
      <alignment horizontal="center" vertical="center" shrinkToFit="1"/>
    </xf>
    <xf numFmtId="0" fontId="5" fillId="0" borderId="0" xfId="0" applyFont="1" applyBorder="1" applyAlignment="1">
      <alignment horizontal="left" vertical="center" shrinkToFit="1"/>
    </xf>
    <xf numFmtId="0" fontId="5" fillId="0" borderId="0" xfId="0" applyFont="1" applyBorder="1" applyAlignment="1">
      <alignment horizontal="left"/>
    </xf>
    <xf numFmtId="0" fontId="5" fillId="0" borderId="29" xfId="0" applyFont="1" applyBorder="1" applyAlignment="1">
      <alignment horizontal="center" vertical="center" wrapText="1"/>
    </xf>
    <xf numFmtId="176" fontId="5" fillId="0" borderId="25" xfId="0" applyNumberFormat="1" applyFont="1" applyBorder="1" applyAlignment="1">
      <alignment horizontal="right" vertical="center" shrinkToFit="1"/>
    </xf>
    <xf numFmtId="176" fontId="5" fillId="0" borderId="8" xfId="0" applyNumberFormat="1" applyFont="1" applyBorder="1" applyAlignment="1">
      <alignment horizontal="right" vertical="center" shrinkToFit="1"/>
    </xf>
    <xf numFmtId="176" fontId="5" fillId="0" borderId="9" xfId="0" applyNumberFormat="1" applyFont="1" applyBorder="1" applyAlignment="1">
      <alignment horizontal="right" vertical="center" shrinkToFit="1"/>
    </xf>
    <xf numFmtId="3" fontId="5" fillId="0" borderId="27" xfId="0" applyNumberFormat="1" applyFont="1" applyBorder="1" applyAlignment="1">
      <alignment horizontal="right" vertical="center" shrinkToFit="1"/>
    </xf>
    <xf numFmtId="3" fontId="5" fillId="0" borderId="28" xfId="0" applyNumberFormat="1" applyFont="1" applyFill="1" applyBorder="1" applyAlignment="1">
      <alignment horizontal="right" vertical="center" shrinkToFit="1"/>
    </xf>
    <xf numFmtId="0" fontId="5" fillId="0" borderId="17" xfId="0" applyFont="1" applyBorder="1" applyAlignment="1">
      <alignment horizontal="justify" vertical="center" wrapText="1"/>
    </xf>
    <xf numFmtId="0" fontId="5" fillId="2" borderId="17" xfId="0" applyFont="1" applyFill="1" applyBorder="1" applyAlignment="1">
      <alignment horizontal="left" vertical="center" wrapText="1"/>
    </xf>
    <xf numFmtId="0" fontId="5" fillId="2" borderId="4" xfId="0" applyFont="1" applyFill="1" applyBorder="1" applyAlignment="1">
      <alignment horizontal="left" vertical="center" wrapText="1"/>
    </xf>
    <xf numFmtId="3" fontId="5" fillId="0" borderId="32" xfId="0" applyNumberFormat="1" applyFont="1" applyBorder="1" applyAlignment="1">
      <alignment horizontal="right" vertical="center" shrinkToFit="1"/>
    </xf>
    <xf numFmtId="0" fontId="5" fillId="0" borderId="13" xfId="0" applyFont="1" applyBorder="1" applyAlignment="1">
      <alignment horizontal="justify" vertical="center" wrapText="1"/>
    </xf>
    <xf numFmtId="3" fontId="5" fillId="2" borderId="13" xfId="0" applyNumberFormat="1" applyFont="1" applyFill="1" applyBorder="1" applyAlignment="1">
      <alignment horizontal="right" vertical="center" shrinkToFit="1"/>
    </xf>
    <xf numFmtId="3" fontId="5" fillId="2" borderId="29" xfId="0" applyNumberFormat="1" applyFont="1" applyFill="1" applyBorder="1" applyAlignment="1">
      <alignment horizontal="right" vertical="center" shrinkToFit="1"/>
    </xf>
    <xf numFmtId="3" fontId="5" fillId="2" borderId="28" xfId="0" applyNumberFormat="1" applyFont="1" applyFill="1" applyBorder="1" applyAlignment="1">
      <alignment horizontal="right" vertical="center" shrinkToFit="1"/>
    </xf>
    <xf numFmtId="0" fontId="5" fillId="0" borderId="20" xfId="0" applyFont="1" applyBorder="1" applyAlignment="1">
      <alignment horizontal="justify" vertical="center" wrapText="1"/>
    </xf>
    <xf numFmtId="177" fontId="5" fillId="0" borderId="0" xfId="1" applyNumberFormat="1" applyFont="1" applyFill="1" applyAlignment="1">
      <alignment horizontal="center" vertical="center" shrinkToFit="1"/>
    </xf>
    <xf numFmtId="0" fontId="5" fillId="0" borderId="17" xfId="1" applyFont="1" applyFill="1" applyBorder="1" applyAlignment="1">
      <alignment horizontal="center" vertical="center" shrinkToFit="1"/>
    </xf>
    <xf numFmtId="0" fontId="5" fillId="0" borderId="0" xfId="1" applyFont="1" applyAlignment="1">
      <alignment horizontal="center" vertical="center"/>
    </xf>
    <xf numFmtId="0" fontId="5" fillId="0" borderId="19" xfId="1" applyFont="1" applyBorder="1" applyAlignment="1">
      <alignment horizontal="center" vertical="center" wrapText="1"/>
    </xf>
    <xf numFmtId="0" fontId="5" fillId="0" borderId="3" xfId="1" applyFont="1" applyBorder="1" applyAlignment="1">
      <alignment horizontal="center" vertical="center" wrapText="1"/>
    </xf>
    <xf numFmtId="0" fontId="5" fillId="0" borderId="6" xfId="1" applyFont="1" applyBorder="1" applyAlignment="1">
      <alignment horizontal="center" vertical="center" wrapText="1"/>
    </xf>
    <xf numFmtId="0" fontId="5" fillId="0" borderId="55" xfId="1" applyFont="1" applyBorder="1" applyAlignment="1">
      <alignment horizontal="center" vertical="center" wrapText="1"/>
    </xf>
    <xf numFmtId="0" fontId="5" fillId="0" borderId="12" xfId="1" applyFont="1" applyBorder="1" applyAlignment="1">
      <alignment horizontal="justify" vertical="center" wrapText="1"/>
    </xf>
    <xf numFmtId="0" fontId="5" fillId="0" borderId="20" xfId="1" applyFont="1" applyBorder="1" applyAlignment="1">
      <alignment horizontal="justify" vertical="center" wrapText="1"/>
    </xf>
    <xf numFmtId="0" fontId="5" fillId="0" borderId="18" xfId="1" applyFont="1" applyBorder="1" applyAlignment="1">
      <alignment horizontal="center" vertical="center" wrapText="1"/>
    </xf>
    <xf numFmtId="0" fontId="5" fillId="0" borderId="21" xfId="1" applyFont="1" applyBorder="1" applyAlignment="1">
      <alignment horizontal="center" vertical="center" wrapText="1"/>
    </xf>
    <xf numFmtId="0" fontId="5" fillId="0" borderId="24" xfId="1" applyFont="1" applyBorder="1" applyAlignment="1">
      <alignment horizontal="center" vertical="center" wrapText="1"/>
    </xf>
    <xf numFmtId="0" fontId="5" fillId="0" borderId="44" xfId="1" applyFont="1" applyBorder="1" applyAlignment="1">
      <alignment horizontal="center" vertical="center" wrapText="1"/>
    </xf>
    <xf numFmtId="0" fontId="5" fillId="0" borderId="54" xfId="1" applyFont="1" applyBorder="1" applyAlignment="1">
      <alignment horizontal="center" vertical="center" wrapText="1"/>
    </xf>
    <xf numFmtId="0" fontId="5" fillId="0" borderId="45" xfId="1" applyFont="1" applyBorder="1" applyAlignment="1">
      <alignment horizontal="center" vertical="center" wrapText="1"/>
    </xf>
    <xf numFmtId="0" fontId="5" fillId="0" borderId="18" xfId="1" applyFont="1" applyBorder="1" applyAlignment="1">
      <alignment horizontal="justify" vertical="center" wrapText="1"/>
    </xf>
    <xf numFmtId="0" fontId="5" fillId="0" borderId="24" xfId="1" applyFont="1" applyBorder="1" applyAlignment="1">
      <alignment horizontal="justify" vertical="center" wrapText="1"/>
    </xf>
    <xf numFmtId="0" fontId="5" fillId="0" borderId="21" xfId="1" applyFont="1" applyBorder="1" applyAlignment="1">
      <alignment horizontal="justify" vertical="center" wrapText="1"/>
    </xf>
    <xf numFmtId="0" fontId="5" fillId="0" borderId="21" xfId="1" applyFont="1" applyBorder="1" applyAlignment="1">
      <alignment vertical="center" shrinkToFit="1"/>
    </xf>
    <xf numFmtId="0" fontId="5" fillId="0" borderId="24" xfId="1" applyFont="1" applyBorder="1" applyAlignment="1">
      <alignment vertical="center" shrinkToFit="1"/>
    </xf>
    <xf numFmtId="0" fontId="5" fillId="0" borderId="0" xfId="1" applyFont="1" applyAlignment="1">
      <alignment horizontal="center"/>
    </xf>
    <xf numFmtId="0" fontId="5" fillId="0" borderId="17" xfId="1" applyFont="1" applyFill="1" applyBorder="1" applyAlignment="1">
      <alignment horizontal="center" shrinkToFit="1"/>
    </xf>
    <xf numFmtId="0" fontId="5" fillId="0" borderId="10" xfId="1" applyFont="1" applyBorder="1" applyAlignment="1">
      <alignment horizontal="center" vertical="center" wrapText="1"/>
    </xf>
    <xf numFmtId="0" fontId="5" fillId="0" borderId="7"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8"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14" xfId="1" applyFont="1" applyBorder="1" applyAlignment="1">
      <alignment horizontal="center" vertical="center" wrapText="1"/>
    </xf>
    <xf numFmtId="0" fontId="5" fillId="0" borderId="9" xfId="1" applyFont="1" applyBorder="1" applyAlignment="1">
      <alignment horizontal="center" vertical="center" wrapText="1"/>
    </xf>
    <xf numFmtId="0" fontId="5" fillId="0" borderId="29" xfId="1" applyFont="1" applyBorder="1" applyAlignment="1">
      <alignment horizontal="center" vertical="center" wrapText="1"/>
    </xf>
    <xf numFmtId="3" fontId="5" fillId="3" borderId="12" xfId="1" applyNumberFormat="1" applyFont="1" applyFill="1" applyBorder="1" applyAlignment="1">
      <alignment horizontal="right" vertical="center" shrinkToFit="1"/>
    </xf>
    <xf numFmtId="3" fontId="5" fillId="3" borderId="14" xfId="1" applyNumberFormat="1" applyFont="1" applyFill="1" applyBorder="1" applyAlignment="1">
      <alignment horizontal="right" vertical="center" shrinkToFit="1"/>
    </xf>
    <xf numFmtId="0" fontId="5" fillId="0" borderId="25" xfId="1" applyFont="1" applyBorder="1" applyAlignment="1">
      <alignment horizontal="center" vertical="center" shrinkToFit="1"/>
    </xf>
    <xf numFmtId="0" fontId="5" fillId="0" borderId="9" xfId="1" applyFont="1" applyBorder="1" applyAlignment="1">
      <alignment horizontal="center" vertical="center" shrinkToFit="1"/>
    </xf>
    <xf numFmtId="179" fontId="5" fillId="0" borderId="17" xfId="1" applyNumberFormat="1" applyFont="1" applyBorder="1" applyAlignment="1">
      <alignment horizontal="center"/>
    </xf>
    <xf numFmtId="3" fontId="5" fillId="3" borderId="40" xfId="1" applyNumberFormat="1" applyFont="1" applyFill="1" applyBorder="1" applyAlignment="1">
      <alignment horizontal="right" vertical="center" shrinkToFit="1"/>
    </xf>
    <xf numFmtId="0" fontId="5" fillId="0" borderId="2" xfId="1" applyFont="1" applyBorder="1" applyAlignment="1">
      <alignment horizontal="center" vertical="center" shrinkToFit="1"/>
    </xf>
    <xf numFmtId="0" fontId="5" fillId="0" borderId="10" xfId="1" applyFont="1" applyBorder="1" applyAlignment="1">
      <alignment vertical="center" wrapText="1"/>
    </xf>
    <xf numFmtId="0" fontId="5" fillId="0" borderId="11" xfId="1" applyFont="1" applyBorder="1" applyAlignment="1">
      <alignment vertical="center" wrapText="1"/>
    </xf>
    <xf numFmtId="0" fontId="5" fillId="0" borderId="12" xfId="1" applyFont="1" applyBorder="1" applyAlignment="1">
      <alignment horizontal="left" vertical="center" shrinkToFit="1"/>
    </xf>
    <xf numFmtId="0" fontId="5" fillId="0" borderId="20" xfId="1" applyFont="1" applyBorder="1" applyAlignment="1">
      <alignment horizontal="left" vertical="center" shrinkToFit="1"/>
    </xf>
    <xf numFmtId="0" fontId="5" fillId="0" borderId="25" xfId="1" applyFont="1" applyBorder="1" applyAlignment="1">
      <alignment horizontal="left" vertical="center" shrinkToFit="1"/>
    </xf>
    <xf numFmtId="176" fontId="5" fillId="0" borderId="47" xfId="1" applyNumberFormat="1" applyFont="1" applyBorder="1" applyAlignment="1">
      <alignment horizontal="right" vertical="center" wrapText="1"/>
    </xf>
    <xf numFmtId="176" fontId="5" fillId="0" borderId="48" xfId="1" applyNumberFormat="1" applyFont="1" applyBorder="1" applyAlignment="1">
      <alignment horizontal="right" vertical="center" wrapText="1"/>
    </xf>
    <xf numFmtId="176" fontId="5" fillId="0" borderId="49" xfId="1" applyNumberFormat="1" applyFont="1" applyBorder="1" applyAlignment="1">
      <alignment horizontal="right" vertical="center" wrapText="1"/>
    </xf>
    <xf numFmtId="3" fontId="5" fillId="0" borderId="13" xfId="1" applyNumberFormat="1" applyFont="1" applyBorder="1" applyAlignment="1">
      <alignment vertical="center" shrinkToFit="1"/>
    </xf>
    <xf numFmtId="3" fontId="5" fillId="0" borderId="0" xfId="1" applyNumberFormat="1" applyFont="1" applyAlignment="1">
      <alignment vertical="center" shrinkToFit="1"/>
    </xf>
    <xf numFmtId="0" fontId="5" fillId="0" borderId="0" xfId="1" applyFont="1" applyAlignment="1">
      <alignment horizontal="center" vertical="center" shrinkToFit="1"/>
    </xf>
    <xf numFmtId="3" fontId="5" fillId="0" borderId="0" xfId="1" applyNumberFormat="1" applyFont="1" applyAlignment="1">
      <alignment horizontal="right" vertical="center" shrinkToFit="1"/>
    </xf>
    <xf numFmtId="0" fontId="5" fillId="0" borderId="13" xfId="1" applyFont="1" applyBorder="1" applyAlignment="1">
      <alignment horizontal="left" vertical="center" shrinkToFit="1"/>
    </xf>
    <xf numFmtId="0" fontId="5" fillId="0" borderId="0" xfId="1" applyFont="1" applyAlignment="1">
      <alignment horizontal="left" vertical="center" shrinkToFit="1"/>
    </xf>
    <xf numFmtId="0" fontId="5" fillId="0" borderId="8" xfId="1" applyFont="1" applyBorder="1" applyAlignment="1">
      <alignment horizontal="left" vertical="center" shrinkToFit="1"/>
    </xf>
    <xf numFmtId="0" fontId="5" fillId="0" borderId="13" xfId="1" applyFont="1" applyBorder="1" applyAlignment="1">
      <alignment vertical="center" shrinkToFit="1"/>
    </xf>
    <xf numFmtId="0" fontId="5" fillId="0" borderId="0" xfId="1" applyFont="1" applyAlignment="1">
      <alignment vertical="center" shrinkToFit="1"/>
    </xf>
    <xf numFmtId="0" fontId="5" fillId="0" borderId="14" xfId="1" applyFont="1" applyBorder="1" applyAlignment="1">
      <alignment horizontal="center" vertical="center" shrinkToFit="1"/>
    </xf>
    <xf numFmtId="0" fontId="5" fillId="0" borderId="17" xfId="1" applyFont="1" applyBorder="1" applyAlignment="1">
      <alignment horizontal="center" vertical="center" shrinkToFit="1"/>
    </xf>
    <xf numFmtId="3" fontId="5" fillId="0" borderId="17" xfId="1" applyNumberFormat="1" applyFont="1" applyBorder="1" applyAlignment="1">
      <alignment horizontal="right" vertical="center" shrinkToFit="1"/>
    </xf>
    <xf numFmtId="0" fontId="5" fillId="0" borderId="17" xfId="1" applyFont="1" applyBorder="1" applyAlignment="1">
      <alignment horizontal="right" vertical="center" shrinkToFit="1"/>
    </xf>
    <xf numFmtId="0" fontId="5" fillId="0" borderId="13" xfId="1" applyFont="1" applyBorder="1" applyAlignment="1">
      <alignment horizontal="justify" vertical="center" wrapText="1"/>
    </xf>
    <xf numFmtId="0" fontId="5" fillId="0" borderId="14" xfId="1" applyFont="1" applyBorder="1" applyAlignment="1">
      <alignment horizontal="justify" vertical="center" wrapText="1"/>
    </xf>
    <xf numFmtId="0" fontId="5" fillId="0" borderId="12" xfId="1" applyFont="1" applyBorder="1" applyAlignment="1">
      <alignment horizontal="left" vertical="center" wrapText="1"/>
    </xf>
    <xf numFmtId="0" fontId="5" fillId="0" borderId="20" xfId="1" applyFont="1" applyBorder="1" applyAlignment="1">
      <alignment horizontal="left" vertical="center" wrapText="1"/>
    </xf>
    <xf numFmtId="0" fontId="5" fillId="0" borderId="25" xfId="1" applyFont="1" applyBorder="1" applyAlignment="1">
      <alignment horizontal="left" vertical="center" wrapText="1"/>
    </xf>
    <xf numFmtId="181" fontId="5" fillId="0" borderId="47" xfId="1" applyNumberFormat="1" applyFont="1" applyBorder="1" applyAlignment="1">
      <alignment horizontal="right" vertical="center" wrapText="1"/>
    </xf>
    <xf numFmtId="181" fontId="5" fillId="0" borderId="48" xfId="1" applyNumberFormat="1" applyFont="1" applyBorder="1" applyAlignment="1">
      <alignment horizontal="right" vertical="center" wrapText="1"/>
    </xf>
    <xf numFmtId="181" fontId="5" fillId="0" borderId="49" xfId="1" applyNumberFormat="1" applyFont="1" applyBorder="1" applyAlignment="1">
      <alignment horizontal="right" vertical="center" wrapText="1"/>
    </xf>
    <xf numFmtId="183" fontId="5" fillId="0" borderId="0" xfId="1" applyNumberFormat="1" applyFont="1" applyAlignment="1">
      <alignment horizontal="center" vertical="center" shrinkToFit="1"/>
    </xf>
    <xf numFmtId="3" fontId="5" fillId="0" borderId="0" xfId="1" applyNumberFormat="1" applyFont="1" applyAlignment="1">
      <alignment horizontal="center" vertical="center" shrinkToFit="1"/>
    </xf>
    <xf numFmtId="0" fontId="5" fillId="0" borderId="13" xfId="1" applyFont="1" applyBorder="1" applyAlignment="1">
      <alignment horizontal="left" vertical="center" wrapText="1"/>
    </xf>
    <xf numFmtId="0" fontId="5" fillId="0" borderId="0" xfId="1" applyFont="1" applyAlignment="1">
      <alignment horizontal="left" vertical="center" wrapText="1"/>
    </xf>
    <xf numFmtId="0" fontId="5" fillId="0" borderId="8" xfId="1" applyFont="1" applyBorder="1" applyAlignment="1">
      <alignment horizontal="left" vertical="center" wrapText="1"/>
    </xf>
    <xf numFmtId="0" fontId="5" fillId="0" borderId="14" xfId="1" applyFont="1" applyBorder="1" applyAlignment="1">
      <alignment horizontal="left" vertical="center" shrinkToFit="1"/>
    </xf>
    <xf numFmtId="0" fontId="5" fillId="0" borderId="17" xfId="1" applyFont="1" applyBorder="1" applyAlignment="1">
      <alignment horizontal="left" vertical="center" shrinkToFit="1"/>
    </xf>
    <xf numFmtId="0" fontId="5" fillId="0" borderId="9" xfId="1" applyFont="1" applyBorder="1" applyAlignment="1">
      <alignment horizontal="left" vertical="center" shrinkToFit="1"/>
    </xf>
    <xf numFmtId="0" fontId="5" fillId="2" borderId="0" xfId="1" applyFont="1" applyFill="1" applyAlignment="1">
      <alignment horizontal="center" vertical="center" wrapText="1"/>
    </xf>
    <xf numFmtId="3" fontId="5" fillId="2" borderId="0" xfId="1" applyNumberFormat="1" applyFont="1" applyFill="1" applyAlignment="1">
      <alignment horizontal="center" vertical="center" wrapText="1"/>
    </xf>
    <xf numFmtId="3" fontId="5" fillId="3" borderId="0" xfId="1" applyNumberFormat="1" applyFont="1" applyFill="1" applyAlignment="1">
      <alignment horizontal="center" vertical="center" wrapText="1"/>
    </xf>
    <xf numFmtId="0" fontId="5" fillId="0" borderId="0" xfId="1" applyFont="1" applyAlignment="1">
      <alignment vertical="center" wrapText="1"/>
    </xf>
    <xf numFmtId="0" fontId="5" fillId="0" borderId="8" xfId="1" applyFont="1" applyBorder="1" applyAlignment="1">
      <alignment vertical="center" wrapText="1"/>
    </xf>
    <xf numFmtId="179" fontId="5" fillId="0" borderId="47" xfId="1" applyNumberFormat="1" applyFont="1" applyBorder="1" applyAlignment="1">
      <alignment horizontal="right" vertical="center" wrapText="1"/>
    </xf>
    <xf numFmtId="179" fontId="5" fillId="0" borderId="48" xfId="1" applyNumberFormat="1" applyFont="1" applyBorder="1" applyAlignment="1">
      <alignment horizontal="right" vertical="center" wrapText="1"/>
    </xf>
    <xf numFmtId="0" fontId="5" fillId="0" borderId="14" xfId="1" applyFont="1" applyBorder="1" applyAlignment="1">
      <alignment vertical="center" wrapText="1"/>
    </xf>
    <xf numFmtId="0" fontId="5" fillId="0" borderId="17" xfId="1" applyFont="1" applyBorder="1" applyAlignment="1">
      <alignment vertical="center" wrapText="1"/>
    </xf>
    <xf numFmtId="176" fontId="5" fillId="3" borderId="48" xfId="1" applyNumberFormat="1" applyFont="1" applyFill="1" applyBorder="1" applyAlignment="1">
      <alignment horizontal="right" vertical="center" wrapText="1"/>
    </xf>
    <xf numFmtId="0" fontId="5" fillId="0" borderId="13" xfId="1" applyFont="1" applyBorder="1" applyAlignment="1">
      <alignment horizontal="right" vertical="center" wrapText="1"/>
    </xf>
    <xf numFmtId="0" fontId="5" fillId="0" borderId="0" xfId="1" applyFont="1" applyAlignment="1">
      <alignment horizontal="right" vertical="center" wrapText="1"/>
    </xf>
    <xf numFmtId="0" fontId="5" fillId="0" borderId="8" xfId="1" applyFont="1" applyBorder="1" applyAlignment="1">
      <alignment horizontal="right" vertical="center" wrapText="1"/>
    </xf>
    <xf numFmtId="0" fontId="5" fillId="0" borderId="14" xfId="1" applyFont="1" applyBorder="1" applyAlignment="1">
      <alignment horizontal="right" vertical="center" wrapText="1"/>
    </xf>
    <xf numFmtId="0" fontId="5" fillId="0" borderId="17" xfId="1" applyFont="1" applyBorder="1" applyAlignment="1">
      <alignment horizontal="right" vertical="center" wrapText="1"/>
    </xf>
    <xf numFmtId="0" fontId="5" fillId="0" borderId="9" xfId="1" applyFont="1" applyBorder="1" applyAlignment="1">
      <alignment horizontal="right" vertical="center" wrapText="1"/>
    </xf>
    <xf numFmtId="176" fontId="5" fillId="2" borderId="47" xfId="1" applyNumberFormat="1" applyFont="1" applyFill="1" applyBorder="1" applyAlignment="1">
      <alignment horizontal="right" vertical="center" wrapText="1"/>
    </xf>
    <xf numFmtId="176" fontId="5" fillId="2" borderId="48" xfId="1" applyNumberFormat="1" applyFont="1" applyFill="1" applyBorder="1" applyAlignment="1">
      <alignment horizontal="right" vertical="center" wrapText="1"/>
    </xf>
    <xf numFmtId="176" fontId="5" fillId="2" borderId="49" xfId="1" applyNumberFormat="1" applyFont="1" applyFill="1" applyBorder="1" applyAlignment="1">
      <alignment horizontal="right" vertical="center" wrapText="1"/>
    </xf>
    <xf numFmtId="0" fontId="5" fillId="2" borderId="0" xfId="1" applyFont="1" applyFill="1" applyAlignment="1">
      <alignment horizontal="center" vertical="center"/>
    </xf>
    <xf numFmtId="3" fontId="5" fillId="0" borderId="14" xfId="1" applyNumberFormat="1" applyFont="1" applyBorder="1" applyAlignment="1">
      <alignment vertical="center" shrinkToFit="1"/>
    </xf>
    <xf numFmtId="3" fontId="5" fillId="0" borderId="17" xfId="1" applyNumberFormat="1" applyFont="1" applyBorder="1" applyAlignment="1">
      <alignment vertical="center" shrinkToFit="1"/>
    </xf>
    <xf numFmtId="179" fontId="5" fillId="0" borderId="49" xfId="1" applyNumberFormat="1" applyFont="1" applyBorder="1" applyAlignment="1">
      <alignment horizontal="right" vertical="center" wrapText="1"/>
    </xf>
    <xf numFmtId="3" fontId="5" fillId="2" borderId="17" xfId="1" applyNumberFormat="1" applyFont="1" applyFill="1" applyBorder="1" applyAlignment="1">
      <alignment horizontal="center" vertical="center" shrinkToFit="1"/>
    </xf>
    <xf numFmtId="3" fontId="5" fillId="2" borderId="0" xfId="1" applyNumberFormat="1" applyFont="1" applyFill="1" applyAlignment="1">
      <alignment horizontal="center" vertical="center" shrinkToFit="1"/>
    </xf>
    <xf numFmtId="0" fontId="5" fillId="2" borderId="14" xfId="1" applyFont="1" applyFill="1" applyBorder="1" applyAlignment="1">
      <alignment vertical="center" shrinkToFit="1"/>
    </xf>
    <xf numFmtId="0" fontId="5" fillId="2" borderId="17" xfId="1" applyFont="1" applyFill="1" applyBorder="1" applyAlignment="1">
      <alignment vertical="center" shrinkToFit="1"/>
    </xf>
    <xf numFmtId="0" fontId="5" fillId="0" borderId="20" xfId="1" applyFont="1" applyBorder="1" applyAlignment="1">
      <alignment vertical="center"/>
    </xf>
    <xf numFmtId="0" fontId="5" fillId="0" borderId="12" xfId="1" applyFont="1" applyBorder="1" applyAlignment="1">
      <alignment vertical="center" wrapText="1"/>
    </xf>
    <xf numFmtId="0" fontId="5" fillId="0" borderId="20" xfId="1" applyFont="1" applyBorder="1" applyAlignment="1">
      <alignment vertical="center" wrapText="1"/>
    </xf>
    <xf numFmtId="0" fontId="5" fillId="0" borderId="25" xfId="1" applyFont="1" applyBorder="1" applyAlignment="1">
      <alignment vertical="center" wrapText="1"/>
    </xf>
    <xf numFmtId="0" fontId="5" fillId="0" borderId="7" xfId="1" applyFont="1" applyBorder="1" applyAlignment="1">
      <alignment vertical="center" wrapText="1"/>
    </xf>
    <xf numFmtId="0" fontId="5" fillId="0" borderId="12" xfId="1" applyFont="1" applyBorder="1" applyAlignment="1">
      <alignment vertical="center" shrinkToFit="1"/>
    </xf>
    <xf numFmtId="0" fontId="5" fillId="0" borderId="20" xfId="1" applyFont="1" applyBorder="1" applyAlignment="1">
      <alignment vertical="center" shrinkToFit="1"/>
    </xf>
    <xf numFmtId="0" fontId="5" fillId="0" borderId="25" xfId="1" applyFont="1" applyBorder="1" applyAlignment="1">
      <alignment vertical="center" shrinkToFit="1"/>
    </xf>
    <xf numFmtId="0" fontId="5" fillId="0" borderId="22" xfId="1" applyFont="1" applyBorder="1" applyAlignment="1">
      <alignment horizontal="center" vertical="center" wrapText="1"/>
    </xf>
    <xf numFmtId="0" fontId="5" fillId="0" borderId="50" xfId="1" applyFont="1" applyBorder="1" applyAlignment="1">
      <alignment horizontal="center" vertical="center" wrapText="1"/>
    </xf>
    <xf numFmtId="0" fontId="5" fillId="0" borderId="13" xfId="0" applyFont="1" applyBorder="1" applyAlignment="1">
      <alignment vertical="center" wrapText="1"/>
    </xf>
    <xf numFmtId="0" fontId="5" fillId="0" borderId="0" xfId="0" applyFont="1" applyBorder="1" applyAlignment="1">
      <alignment vertical="center" wrapText="1"/>
    </xf>
    <xf numFmtId="0" fontId="5" fillId="0" borderId="15" xfId="1" applyFont="1" applyBorder="1" applyAlignment="1">
      <alignment vertical="center" wrapText="1"/>
    </xf>
    <xf numFmtId="0" fontId="5" fillId="0" borderId="13" xfId="1" applyFont="1" applyBorder="1" applyAlignment="1">
      <alignment vertical="center" wrapText="1"/>
    </xf>
    <xf numFmtId="0" fontId="5" fillId="0" borderId="16" xfId="1" applyFont="1" applyBorder="1" applyAlignment="1">
      <alignment vertical="center" wrapText="1"/>
    </xf>
    <xf numFmtId="0" fontId="5" fillId="0" borderId="4" xfId="1" applyFont="1" applyBorder="1" applyAlignment="1">
      <alignment vertical="center" wrapText="1"/>
    </xf>
    <xf numFmtId="0" fontId="5" fillId="0" borderId="17" xfId="1" applyFont="1" applyBorder="1" applyAlignment="1">
      <alignment horizontal="center" vertical="center" wrapText="1"/>
    </xf>
    <xf numFmtId="0" fontId="5" fillId="0" borderId="4" xfId="1" applyFont="1" applyBorder="1" applyAlignment="1">
      <alignment horizontal="center" vertical="center" wrapText="1"/>
    </xf>
    <xf numFmtId="0" fontId="5" fillId="0" borderId="10" xfId="1" applyFont="1" applyBorder="1" applyAlignment="1">
      <alignment horizontal="justify" vertical="center" wrapText="1"/>
    </xf>
    <xf numFmtId="0" fontId="5" fillId="0" borderId="5" xfId="1" applyFont="1" applyBorder="1" applyAlignment="1">
      <alignment horizontal="justify" vertical="center" wrapText="1"/>
    </xf>
  </cellXfs>
  <cellStyles count="3">
    <cellStyle name="桁区切り 2" xfId="2" xr:uid="{71B0BF17-9130-4DBD-B571-95D8B046C9D5}"/>
    <cellStyle name="標準" xfId="0" builtinId="0"/>
    <cellStyle name="標準 2" xfId="1" xr:uid="{EEDA30F5-6DC8-43D3-ABDE-7C677C45D9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0</xdr:colOff>
      <xdr:row>0</xdr:row>
      <xdr:rowOff>104775</xdr:rowOff>
    </xdr:from>
    <xdr:to>
      <xdr:col>5</xdr:col>
      <xdr:colOff>228600</xdr:colOff>
      <xdr:row>1</xdr:row>
      <xdr:rowOff>161925</xdr:rowOff>
    </xdr:to>
    <xdr:sp macro="" textlink="">
      <xdr:nvSpPr>
        <xdr:cNvPr id="2" name="Rectangle 51">
          <a:extLst>
            <a:ext uri="{FF2B5EF4-FFF2-40B4-BE49-F238E27FC236}">
              <a16:creationId xmlns:a16="http://schemas.microsoft.com/office/drawing/2014/main" id="{2A6BDC7F-FD24-47B6-8E8B-237C779A7DFE}"/>
            </a:ext>
          </a:extLst>
        </xdr:cNvPr>
        <xdr:cNvSpPr>
          <a:spLocks noChangeArrowheads="1"/>
        </xdr:cNvSpPr>
      </xdr:nvSpPr>
      <xdr:spPr bwMode="auto">
        <a:xfrm>
          <a:off x="5124450" y="104775"/>
          <a:ext cx="1714500" cy="228600"/>
        </a:xfrm>
        <a:prstGeom prst="rect">
          <a:avLst/>
        </a:prstGeom>
        <a:noFill/>
        <a:ln>
          <a:noFill/>
        </a:ln>
        <a:extLst>
          <a:ext uri="{909E8E84-426E-40DD-AFC4-6F175D3DCCD1}">
            <a14:hiddenFill xmlns:a14="http://schemas.microsoft.com/office/drawing/2010/main">
              <a:solidFill>
                <a:srgbClr val="333333"/>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t" upright="1"/>
        <a:lstStyle/>
        <a:p>
          <a:pPr algn="l" rtl="0">
            <a:defRPr sz="1000"/>
          </a:pPr>
          <a:r>
            <a:rPr lang="ja-JP" altLang="en-US" sz="1050" b="1" i="0" u="none" strike="noStrike" baseline="0">
              <a:solidFill>
                <a:srgbClr val="000000"/>
              </a:solidFill>
              <a:latin typeface="BIZ UDPゴシック"/>
              <a:ea typeface="BIZ UDPゴシック"/>
            </a:rPr>
            <a:t>【実績報告添付書類】</a:t>
          </a:r>
          <a:endParaRPr lang="ja-JP" altLang="en-US" sz="1050" b="1" i="0" u="none" strike="noStrike" baseline="0">
            <a:solidFill>
              <a:srgbClr val="000000"/>
            </a:solidFill>
            <a:latin typeface="Times New Roman"/>
            <a:ea typeface="BIZ UDPゴシック"/>
            <a:cs typeface="Times New Roman"/>
          </a:endParaRPr>
        </a:p>
        <a:p>
          <a:pPr algn="l" rtl="0">
            <a:defRPr sz="1000"/>
          </a:pPr>
          <a:endParaRPr lang="ja-JP" altLang="en-US" sz="1050" b="1" i="0" u="none" strike="noStrike" baseline="0">
            <a:solidFill>
              <a:srgbClr val="000000"/>
            </a:solidFill>
            <a:latin typeface="Times New Roman"/>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25</xdr:col>
      <xdr:colOff>95250</xdr:colOff>
      <xdr:row>0</xdr:row>
      <xdr:rowOff>57150</xdr:rowOff>
    </xdr:from>
    <xdr:to>
      <xdr:col>33</xdr:col>
      <xdr:colOff>28575</xdr:colOff>
      <xdr:row>1</xdr:row>
      <xdr:rowOff>114300</xdr:rowOff>
    </xdr:to>
    <xdr:sp macro="" textlink="">
      <xdr:nvSpPr>
        <xdr:cNvPr id="2" name="Rectangle 51">
          <a:extLst>
            <a:ext uri="{FF2B5EF4-FFF2-40B4-BE49-F238E27FC236}">
              <a16:creationId xmlns:a16="http://schemas.microsoft.com/office/drawing/2014/main" id="{3FEEEEE7-00B3-436C-B179-2CB2709FC2DF}"/>
            </a:ext>
          </a:extLst>
        </xdr:cNvPr>
        <xdr:cNvSpPr>
          <a:spLocks noChangeArrowheads="1"/>
        </xdr:cNvSpPr>
      </xdr:nvSpPr>
      <xdr:spPr bwMode="auto">
        <a:xfrm>
          <a:off x="6115050" y="57150"/>
          <a:ext cx="1714500" cy="228600"/>
        </a:xfrm>
        <a:prstGeom prst="rect">
          <a:avLst/>
        </a:prstGeom>
        <a:noFill/>
        <a:ln>
          <a:noFill/>
        </a:ln>
        <a:extLst>
          <a:ext uri="{909E8E84-426E-40DD-AFC4-6F175D3DCCD1}">
            <a14:hiddenFill xmlns:a14="http://schemas.microsoft.com/office/drawing/2010/main">
              <a:solidFill>
                <a:srgbClr val="333333"/>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t" upright="1"/>
        <a:lstStyle/>
        <a:p>
          <a:pPr algn="l" rtl="0">
            <a:defRPr sz="1000"/>
          </a:pPr>
          <a:r>
            <a:rPr lang="ja-JP" altLang="en-US" sz="1050" b="1" i="0" u="none" strike="noStrike" baseline="0">
              <a:solidFill>
                <a:srgbClr val="000000"/>
              </a:solidFill>
              <a:latin typeface="BIZ UDPゴシック"/>
              <a:ea typeface="BIZ UDPゴシック"/>
            </a:rPr>
            <a:t>【実績報告添付書類】</a:t>
          </a:r>
          <a:endParaRPr lang="ja-JP" altLang="en-US" sz="1050" b="1" i="0" u="none" strike="noStrike" baseline="0">
            <a:solidFill>
              <a:srgbClr val="000000"/>
            </a:solidFill>
            <a:latin typeface="Times New Roman"/>
            <a:ea typeface="BIZ UDPゴシック"/>
            <a:cs typeface="Times New Roman"/>
          </a:endParaRPr>
        </a:p>
        <a:p>
          <a:pPr algn="l" rtl="0">
            <a:defRPr sz="1000"/>
          </a:pPr>
          <a:endParaRPr lang="ja-JP" altLang="en-US" sz="1050" b="1" i="0" u="none" strike="noStrike" baseline="0">
            <a:solidFill>
              <a:srgbClr val="000000"/>
            </a:solidFill>
            <a:latin typeface="Times New Roman"/>
            <a:cs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114300</xdr:colOff>
      <xdr:row>0</xdr:row>
      <xdr:rowOff>85725</xdr:rowOff>
    </xdr:from>
    <xdr:to>
      <xdr:col>4</xdr:col>
      <xdr:colOff>224518</xdr:colOff>
      <xdr:row>1</xdr:row>
      <xdr:rowOff>142875</xdr:rowOff>
    </xdr:to>
    <xdr:sp macro="" textlink="">
      <xdr:nvSpPr>
        <xdr:cNvPr id="2" name="Rectangle 1">
          <a:extLst>
            <a:ext uri="{FF2B5EF4-FFF2-40B4-BE49-F238E27FC236}">
              <a16:creationId xmlns:a16="http://schemas.microsoft.com/office/drawing/2014/main" id="{D5C2AFD0-0351-41B1-B952-758AB44D37E1}"/>
            </a:ext>
          </a:extLst>
        </xdr:cNvPr>
        <xdr:cNvSpPr>
          <a:spLocks noChangeArrowheads="1"/>
        </xdr:cNvSpPr>
      </xdr:nvSpPr>
      <xdr:spPr bwMode="auto">
        <a:xfrm>
          <a:off x="4800600" y="85725"/>
          <a:ext cx="1443718" cy="228600"/>
        </a:xfrm>
        <a:prstGeom prst="rect">
          <a:avLst/>
        </a:prstGeom>
        <a:noFill/>
        <a:ln>
          <a:noFill/>
        </a:ln>
        <a:extLst>
          <a:ext uri="{909E8E84-426E-40DD-AFC4-6F175D3DCCD1}">
            <a14:hiddenFill xmlns:a14="http://schemas.microsoft.com/office/drawing/2010/main">
              <a:solidFill>
                <a:srgbClr val="333333"/>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t" upright="1"/>
        <a:lstStyle/>
        <a:p>
          <a:pPr algn="l" rtl="0">
            <a:defRPr sz="1000"/>
          </a:pPr>
          <a:r>
            <a:rPr lang="ja-JP" altLang="en-US" sz="1050" b="1" i="0" u="none" strike="noStrike" baseline="0">
              <a:solidFill>
                <a:srgbClr val="000000"/>
              </a:solidFill>
              <a:latin typeface="BIZ UDPゴシック"/>
              <a:ea typeface="BIZ UDPゴシック"/>
            </a:rPr>
            <a:t>【申請書添付書類】</a:t>
          </a:r>
          <a:endParaRPr lang="ja-JP" altLang="en-US" sz="1050" b="1" i="0" u="none" strike="noStrike" baseline="0">
            <a:solidFill>
              <a:srgbClr val="000000"/>
            </a:solidFill>
            <a:latin typeface="Times New Roman"/>
            <a:ea typeface="BIZ UDPゴシック"/>
            <a:cs typeface="Times New Roman"/>
          </a:endParaRPr>
        </a:p>
        <a:p>
          <a:pPr algn="l" rtl="0">
            <a:defRPr sz="1000"/>
          </a:pPr>
          <a:endParaRPr lang="ja-JP" altLang="en-US" sz="1050" b="1" i="0" u="none" strike="noStrike" baseline="0">
            <a:solidFill>
              <a:srgbClr val="000000"/>
            </a:solidFill>
            <a:latin typeface="Times New Roman"/>
            <a:cs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66675</xdr:colOff>
      <xdr:row>0</xdr:row>
      <xdr:rowOff>28575</xdr:rowOff>
    </xdr:from>
    <xdr:to>
      <xdr:col>26</xdr:col>
      <xdr:colOff>114300</xdr:colOff>
      <xdr:row>1</xdr:row>
      <xdr:rowOff>9525</xdr:rowOff>
    </xdr:to>
    <xdr:sp macro="" textlink="">
      <xdr:nvSpPr>
        <xdr:cNvPr id="2" name="Rectangle 1">
          <a:extLst>
            <a:ext uri="{FF2B5EF4-FFF2-40B4-BE49-F238E27FC236}">
              <a16:creationId xmlns:a16="http://schemas.microsoft.com/office/drawing/2014/main" id="{CD1F2663-7E2F-4474-8A04-8BCE59145D2C}"/>
            </a:ext>
          </a:extLst>
        </xdr:cNvPr>
        <xdr:cNvSpPr>
          <a:spLocks noChangeArrowheads="1"/>
        </xdr:cNvSpPr>
      </xdr:nvSpPr>
      <xdr:spPr bwMode="auto">
        <a:xfrm>
          <a:off x="6696075" y="28575"/>
          <a:ext cx="1447800" cy="228600"/>
        </a:xfrm>
        <a:prstGeom prst="rect">
          <a:avLst/>
        </a:prstGeom>
        <a:noFill/>
        <a:ln>
          <a:noFill/>
        </a:ln>
        <a:extLst>
          <a:ext uri="{909E8E84-426E-40DD-AFC4-6F175D3DCCD1}">
            <a14:hiddenFill xmlns:a14="http://schemas.microsoft.com/office/drawing/2010/main">
              <a:solidFill>
                <a:srgbClr val="333333"/>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t" upright="1"/>
        <a:lstStyle/>
        <a:p>
          <a:pPr algn="l" rtl="0">
            <a:defRPr sz="1000"/>
          </a:pPr>
          <a:r>
            <a:rPr lang="ja-JP" altLang="en-US" sz="1050" b="1" i="0" u="none" strike="noStrike" baseline="0">
              <a:solidFill>
                <a:srgbClr val="000000"/>
              </a:solidFill>
              <a:latin typeface="BIZ UDPゴシック"/>
              <a:ea typeface="BIZ UDPゴシック"/>
            </a:rPr>
            <a:t>【申請書添付書類】</a:t>
          </a:r>
          <a:endParaRPr lang="ja-JP" altLang="en-US" sz="1050" b="1" i="0" u="none" strike="noStrike" baseline="0">
            <a:solidFill>
              <a:srgbClr val="000000"/>
            </a:solidFill>
            <a:latin typeface="Times New Roman"/>
            <a:ea typeface="BIZ UDPゴシック"/>
            <a:cs typeface="Times New Roman"/>
          </a:endParaRPr>
        </a:p>
        <a:p>
          <a:pPr algn="l" rtl="0">
            <a:defRPr sz="1000"/>
          </a:pPr>
          <a:endParaRPr lang="ja-JP" altLang="en-US" sz="1050" b="1"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4CCBF-6908-4038-912F-408986123209}">
  <dimension ref="A4:J4"/>
  <sheetViews>
    <sheetView showGridLines="0" tabSelected="1" workbookViewId="0"/>
  </sheetViews>
  <sheetFormatPr defaultRowHeight="18.75"/>
  <cols>
    <col min="1" max="1" width="87.625" customWidth="1"/>
    <col min="10" max="10" width="37.5" bestFit="1" customWidth="1"/>
  </cols>
  <sheetData>
    <row r="4" spans="1:10" ht="266.25" customHeight="1">
      <c r="A4" s="82" t="s">
        <v>209</v>
      </c>
      <c r="J4" s="81"/>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H36"/>
  <sheetViews>
    <sheetView showGridLines="0" view="pageBreakPreview" zoomScaleNormal="100" zoomScaleSheetLayoutView="100" workbookViewId="0"/>
  </sheetViews>
  <sheetFormatPr defaultRowHeight="13.5"/>
  <cols>
    <col min="1" max="1" width="20.25" style="1" customWidth="1"/>
    <col min="2" max="2" width="27.5" style="1" customWidth="1"/>
    <col min="3" max="3" width="9.5" style="1" customWidth="1"/>
    <col min="4" max="4" width="3.125" style="1" customWidth="1"/>
    <col min="5" max="5" width="9.5" style="1" customWidth="1"/>
    <col min="6" max="6" width="3.125" style="1" customWidth="1"/>
    <col min="7" max="7" width="9.5" style="1" customWidth="1"/>
    <col min="8" max="8" width="3.125" style="1" customWidth="1"/>
    <col min="9" max="16384" width="9" style="1"/>
  </cols>
  <sheetData>
    <row r="1" spans="1:8" ht="20.100000000000001" customHeight="1">
      <c r="A1" s="3" t="s">
        <v>196</v>
      </c>
      <c r="B1" s="3"/>
      <c r="C1" s="3"/>
      <c r="D1" s="3"/>
      <c r="E1" s="3"/>
      <c r="F1" s="3"/>
      <c r="G1" s="3"/>
      <c r="H1" s="3"/>
    </row>
    <row r="2" spans="1:8" ht="20.100000000000001" customHeight="1">
      <c r="A2" s="3"/>
      <c r="B2" s="3"/>
      <c r="C2" s="3"/>
      <c r="D2" s="3"/>
      <c r="E2" s="189"/>
      <c r="F2" s="189"/>
      <c r="G2" s="189"/>
      <c r="H2" s="189"/>
    </row>
    <row r="3" spans="1:8" ht="20.100000000000001" customHeight="1">
      <c r="A3" s="3" t="s">
        <v>31</v>
      </c>
      <c r="B3" s="3"/>
      <c r="C3" s="3"/>
      <c r="D3" s="3"/>
      <c r="E3" s="3"/>
      <c r="F3" s="3"/>
      <c r="G3" s="3"/>
      <c r="H3" s="3"/>
    </row>
    <row r="4" spans="1:8" ht="20.100000000000001" customHeight="1">
      <c r="A4" s="3"/>
      <c r="B4" s="3"/>
      <c r="C4" s="16" t="s">
        <v>9</v>
      </c>
      <c r="D4" s="190"/>
      <c r="E4" s="190"/>
      <c r="F4" s="190"/>
      <c r="G4" s="190"/>
      <c r="H4" s="190"/>
    </row>
    <row r="5" spans="1:8" ht="20.100000000000001" customHeight="1">
      <c r="A5" s="3"/>
      <c r="B5" s="3"/>
      <c r="C5" s="16" t="s">
        <v>10</v>
      </c>
      <c r="D5" s="190"/>
      <c r="E5" s="190"/>
      <c r="F5" s="190"/>
      <c r="G5" s="190"/>
      <c r="H5" s="190"/>
    </row>
    <row r="6" spans="1:8" ht="20.100000000000001" customHeight="1">
      <c r="A6" s="3"/>
      <c r="B6" s="3"/>
      <c r="C6" s="16"/>
      <c r="D6" s="16"/>
      <c r="E6" s="17"/>
      <c r="F6" s="17"/>
      <c r="G6" s="18"/>
      <c r="H6" s="18"/>
    </row>
    <row r="7" spans="1:8" ht="20.100000000000001" customHeight="1">
      <c r="A7" s="198" t="s">
        <v>73</v>
      </c>
      <c r="B7" s="198"/>
      <c r="C7" s="198"/>
      <c r="D7" s="198"/>
      <c r="E7" s="198"/>
      <c r="F7" s="198"/>
      <c r="G7" s="198"/>
      <c r="H7" s="198"/>
    </row>
    <row r="8" spans="1:8" ht="20.100000000000001" customHeight="1">
      <c r="A8" s="3" t="s">
        <v>99</v>
      </c>
      <c r="B8" s="18"/>
      <c r="C8" s="18"/>
      <c r="D8" s="18"/>
      <c r="E8" s="18"/>
      <c r="F8" s="18"/>
      <c r="G8" s="3"/>
      <c r="H8" s="3"/>
    </row>
    <row r="9" spans="1:8" ht="20.100000000000001" customHeight="1">
      <c r="A9" s="3" t="s">
        <v>100</v>
      </c>
      <c r="B9" s="18"/>
      <c r="C9" s="18"/>
      <c r="D9" s="18"/>
      <c r="E9" s="18"/>
      <c r="F9" s="18"/>
      <c r="G9" s="3"/>
      <c r="H9" s="3"/>
    </row>
    <row r="10" spans="1:8" ht="20.100000000000001" customHeight="1">
      <c r="A10" s="3"/>
      <c r="B10" s="16" t="s">
        <v>11</v>
      </c>
      <c r="C10" s="197">
        <f>G33</f>
        <v>0</v>
      </c>
      <c r="D10" s="197"/>
      <c r="E10" s="197"/>
      <c r="F10" s="197"/>
      <c r="G10" s="3"/>
      <c r="H10" s="3"/>
    </row>
    <row r="11" spans="1:8" ht="20.100000000000001" customHeight="1" thickBot="1">
      <c r="A11" s="3"/>
      <c r="B11" s="3"/>
      <c r="C11" s="3"/>
      <c r="D11" s="3"/>
      <c r="E11" s="3"/>
      <c r="F11" s="3"/>
      <c r="G11" s="3"/>
      <c r="H11" s="3"/>
    </row>
    <row r="12" spans="1:8" ht="18.75" customHeight="1" thickTop="1">
      <c r="A12" s="182" t="s">
        <v>0</v>
      </c>
      <c r="B12" s="199"/>
      <c r="C12" s="182" t="s">
        <v>1</v>
      </c>
      <c r="D12" s="183"/>
      <c r="E12" s="182" t="s">
        <v>2</v>
      </c>
      <c r="F12" s="196"/>
      <c r="G12" s="191" t="s">
        <v>4</v>
      </c>
      <c r="H12" s="192"/>
    </row>
    <row r="13" spans="1:8" ht="18.75" customHeight="1">
      <c r="A13" s="184"/>
      <c r="B13" s="200"/>
      <c r="C13" s="184"/>
      <c r="D13" s="185"/>
      <c r="E13" s="184" t="s">
        <v>3</v>
      </c>
      <c r="F13" s="195"/>
      <c r="G13" s="193" t="s">
        <v>5</v>
      </c>
      <c r="H13" s="194"/>
    </row>
    <row r="14" spans="1:8" ht="30" customHeight="1">
      <c r="A14" s="219" t="s">
        <v>77</v>
      </c>
      <c r="B14" s="220"/>
      <c r="C14" s="19"/>
      <c r="D14" s="20" t="s">
        <v>34</v>
      </c>
      <c r="E14" s="214"/>
      <c r="F14" s="215"/>
      <c r="G14" s="21">
        <f>C14</f>
        <v>0</v>
      </c>
      <c r="H14" s="22" t="s">
        <v>34</v>
      </c>
    </row>
    <row r="15" spans="1:8" ht="30" customHeight="1">
      <c r="A15" s="204" t="s">
        <v>78</v>
      </c>
      <c r="B15" s="221"/>
      <c r="C15" s="19"/>
      <c r="D15" s="20" t="s">
        <v>34</v>
      </c>
      <c r="E15" s="23">
        <f>G15-C15</f>
        <v>0</v>
      </c>
      <c r="F15" s="22" t="s">
        <v>34</v>
      </c>
      <c r="G15" s="24">
        <f>いきいきサロン事業報告!B12</f>
        <v>0</v>
      </c>
      <c r="H15" s="22" t="s">
        <v>34</v>
      </c>
    </row>
    <row r="16" spans="1:8" ht="30" customHeight="1">
      <c r="A16" s="218" t="s">
        <v>79</v>
      </c>
      <c r="B16" s="25" t="s">
        <v>81</v>
      </c>
      <c r="C16" s="19"/>
      <c r="D16" s="20" t="s">
        <v>34</v>
      </c>
      <c r="E16" s="23">
        <f t="shared" ref="E16:E20" si="0">G16-C16</f>
        <v>0</v>
      </c>
      <c r="F16" s="22" t="s">
        <v>34</v>
      </c>
      <c r="G16" s="24">
        <f>事業報告書!AA8</f>
        <v>0</v>
      </c>
      <c r="H16" s="22" t="s">
        <v>34</v>
      </c>
    </row>
    <row r="17" spans="1:8" ht="30" customHeight="1">
      <c r="A17" s="218"/>
      <c r="B17" s="26" t="s">
        <v>80</v>
      </c>
      <c r="C17" s="19"/>
      <c r="D17" s="20" t="s">
        <v>34</v>
      </c>
      <c r="E17" s="23">
        <f t="shared" si="0"/>
        <v>0</v>
      </c>
      <c r="F17" s="22" t="s">
        <v>34</v>
      </c>
      <c r="G17" s="24">
        <f>事業報告書!AA10</f>
        <v>0</v>
      </c>
      <c r="H17" s="22" t="s">
        <v>34</v>
      </c>
    </row>
    <row r="18" spans="1:8" ht="30" customHeight="1">
      <c r="A18" s="218"/>
      <c r="B18" s="27" t="s">
        <v>82</v>
      </c>
      <c r="C18" s="19"/>
      <c r="D18" s="20" t="s">
        <v>34</v>
      </c>
      <c r="E18" s="23">
        <f t="shared" si="0"/>
        <v>0</v>
      </c>
      <c r="F18" s="22" t="s">
        <v>34</v>
      </c>
      <c r="G18" s="24">
        <f>事業報告書!AA13</f>
        <v>0</v>
      </c>
      <c r="H18" s="22" t="s">
        <v>34</v>
      </c>
    </row>
    <row r="19" spans="1:8" ht="30" customHeight="1">
      <c r="A19" s="218"/>
      <c r="B19" s="25" t="s">
        <v>83</v>
      </c>
      <c r="C19" s="28"/>
      <c r="D19" s="20" t="s">
        <v>34</v>
      </c>
      <c r="E19" s="23">
        <f t="shared" si="0"/>
        <v>0</v>
      </c>
      <c r="F19" s="22" t="s">
        <v>34</v>
      </c>
      <c r="G19" s="29">
        <f>事業報告書!AA15</f>
        <v>0</v>
      </c>
      <c r="H19" s="22" t="s">
        <v>34</v>
      </c>
    </row>
    <row r="20" spans="1:8" ht="30" customHeight="1">
      <c r="A20" s="218"/>
      <c r="B20" s="26" t="s">
        <v>84</v>
      </c>
      <c r="C20" s="19"/>
      <c r="D20" s="20" t="s">
        <v>34</v>
      </c>
      <c r="E20" s="23">
        <f t="shared" si="0"/>
        <v>0</v>
      </c>
      <c r="F20" s="22" t="s">
        <v>34</v>
      </c>
      <c r="G20" s="24">
        <f>事業報告書!AA17</f>
        <v>0</v>
      </c>
      <c r="H20" s="22" t="s">
        <v>34</v>
      </c>
    </row>
    <row r="21" spans="1:8" ht="30" customHeight="1">
      <c r="A21" s="226" t="s">
        <v>97</v>
      </c>
      <c r="B21" s="227"/>
      <c r="C21" s="19"/>
      <c r="D21" s="20" t="s">
        <v>34</v>
      </c>
      <c r="E21" s="214"/>
      <c r="F21" s="215"/>
      <c r="G21" s="24">
        <f>C21</f>
        <v>0</v>
      </c>
      <c r="H21" s="22" t="s">
        <v>34</v>
      </c>
    </row>
    <row r="22" spans="1:8" ht="30" customHeight="1">
      <c r="A22" s="204" t="s">
        <v>85</v>
      </c>
      <c r="B22" s="205"/>
      <c r="C22" s="19"/>
      <c r="D22" s="20" t="s">
        <v>34</v>
      </c>
      <c r="E22" s="23">
        <f>G22-C22</f>
        <v>0</v>
      </c>
      <c r="F22" s="22" t="s">
        <v>34</v>
      </c>
      <c r="G22" s="24">
        <f>事業報告書!AA22</f>
        <v>0</v>
      </c>
      <c r="H22" s="22" t="s">
        <v>34</v>
      </c>
    </row>
    <row r="23" spans="1:8" ht="30" customHeight="1">
      <c r="A23" s="204" t="s">
        <v>86</v>
      </c>
      <c r="B23" s="205"/>
      <c r="C23" s="19"/>
      <c r="D23" s="20" t="s">
        <v>34</v>
      </c>
      <c r="E23" s="23">
        <f>G23-C23</f>
        <v>0</v>
      </c>
      <c r="F23" s="22" t="s">
        <v>34</v>
      </c>
      <c r="G23" s="24">
        <f>事業報告書!AA26</f>
        <v>0</v>
      </c>
      <c r="H23" s="22" t="s">
        <v>34</v>
      </c>
    </row>
    <row r="24" spans="1:8" ht="15" customHeight="1">
      <c r="A24" s="222" t="s">
        <v>87</v>
      </c>
      <c r="B24" s="223"/>
      <c r="C24" s="186"/>
      <c r="D24" s="180" t="s">
        <v>34</v>
      </c>
      <c r="E24" s="187">
        <f>G24-C24</f>
        <v>0</v>
      </c>
      <c r="F24" s="178" t="s">
        <v>34</v>
      </c>
      <c r="G24" s="188">
        <f>事業報告書!AA28</f>
        <v>0</v>
      </c>
      <c r="H24" s="178" t="s">
        <v>34</v>
      </c>
    </row>
    <row r="25" spans="1:8" ht="15" customHeight="1">
      <c r="A25" s="224"/>
      <c r="B25" s="225"/>
      <c r="C25" s="186"/>
      <c r="D25" s="181"/>
      <c r="E25" s="187"/>
      <c r="F25" s="179"/>
      <c r="G25" s="188"/>
      <c r="H25" s="179"/>
    </row>
    <row r="26" spans="1:8" ht="30" customHeight="1">
      <c r="A26" s="204" t="s">
        <v>88</v>
      </c>
      <c r="B26" s="205"/>
      <c r="C26" s="19"/>
      <c r="D26" s="20" t="s">
        <v>34</v>
      </c>
      <c r="E26" s="23">
        <f>G26-C26</f>
        <v>0</v>
      </c>
      <c r="F26" s="22" t="s">
        <v>34</v>
      </c>
      <c r="G26" s="24">
        <f>事業報告書!AA31</f>
        <v>0</v>
      </c>
      <c r="H26" s="22" t="s">
        <v>34</v>
      </c>
    </row>
    <row r="27" spans="1:8" ht="15" customHeight="1">
      <c r="A27" s="206" t="s">
        <v>89</v>
      </c>
      <c r="B27" s="207"/>
      <c r="C27" s="186"/>
      <c r="D27" s="180" t="s">
        <v>34</v>
      </c>
      <c r="E27" s="187">
        <f>G27-C27</f>
        <v>0</v>
      </c>
      <c r="F27" s="178" t="s">
        <v>34</v>
      </c>
      <c r="G27" s="188">
        <f>事業報告書!AA34</f>
        <v>0</v>
      </c>
      <c r="H27" s="178" t="s">
        <v>34</v>
      </c>
    </row>
    <row r="28" spans="1:8" ht="15" customHeight="1">
      <c r="A28" s="208"/>
      <c r="B28" s="209"/>
      <c r="C28" s="186"/>
      <c r="D28" s="181"/>
      <c r="E28" s="187"/>
      <c r="F28" s="179"/>
      <c r="G28" s="188"/>
      <c r="H28" s="179"/>
    </row>
    <row r="29" spans="1:8" ht="30" customHeight="1">
      <c r="A29" s="204" t="s">
        <v>90</v>
      </c>
      <c r="B29" s="205"/>
      <c r="C29" s="19"/>
      <c r="D29" s="20" t="s">
        <v>34</v>
      </c>
      <c r="E29" s="23">
        <f>G29-C29</f>
        <v>0</v>
      </c>
      <c r="F29" s="22" t="s">
        <v>34</v>
      </c>
      <c r="G29" s="24">
        <f>事業報告書!AA38</f>
        <v>0</v>
      </c>
      <c r="H29" s="22" t="s">
        <v>34</v>
      </c>
    </row>
    <row r="30" spans="1:8" ht="30" customHeight="1">
      <c r="A30" s="204" t="s">
        <v>91</v>
      </c>
      <c r="B30" s="205"/>
      <c r="C30" s="19"/>
      <c r="D30" s="20" t="s">
        <v>34</v>
      </c>
      <c r="E30" s="23">
        <f>G30-C30</f>
        <v>0</v>
      </c>
      <c r="F30" s="22" t="s">
        <v>34</v>
      </c>
      <c r="G30" s="24">
        <f>事業報告書!AA41</f>
        <v>0</v>
      </c>
      <c r="H30" s="22" t="s">
        <v>34</v>
      </c>
    </row>
    <row r="31" spans="1:8" ht="30" customHeight="1">
      <c r="A31" s="204" t="s">
        <v>92</v>
      </c>
      <c r="B31" s="205"/>
      <c r="C31" s="28"/>
      <c r="D31" s="20" t="s">
        <v>34</v>
      </c>
      <c r="E31" s="23">
        <f>G31-C31</f>
        <v>0</v>
      </c>
      <c r="F31" s="22" t="s">
        <v>34</v>
      </c>
      <c r="G31" s="29">
        <f>事業報告書!AA43</f>
        <v>0</v>
      </c>
      <c r="H31" s="22" t="s">
        <v>34</v>
      </c>
    </row>
    <row r="32" spans="1:8" ht="30" customHeight="1">
      <c r="A32" s="204" t="s">
        <v>93</v>
      </c>
      <c r="B32" s="205"/>
      <c r="C32" s="28"/>
      <c r="D32" s="20" t="s">
        <v>34</v>
      </c>
      <c r="E32" s="214"/>
      <c r="F32" s="215"/>
      <c r="G32" s="29">
        <f>C32</f>
        <v>0</v>
      </c>
      <c r="H32" s="22" t="s">
        <v>34</v>
      </c>
    </row>
    <row r="33" spans="1:8" ht="30" customHeight="1">
      <c r="A33" s="202" t="s">
        <v>6</v>
      </c>
      <c r="B33" s="202"/>
      <c r="C33" s="23">
        <f>SUM(C14:C32)</f>
        <v>0</v>
      </c>
      <c r="D33" s="30" t="s">
        <v>34</v>
      </c>
      <c r="E33" s="23">
        <f>SUM(E14:E32)</f>
        <v>0</v>
      </c>
      <c r="F33" s="31" t="s">
        <v>34</v>
      </c>
      <c r="G33" s="24">
        <f>SUM(G14:G32)</f>
        <v>0</v>
      </c>
      <c r="H33" s="31" t="s">
        <v>34</v>
      </c>
    </row>
    <row r="34" spans="1:8" ht="30" customHeight="1" thickBot="1">
      <c r="A34" s="203" t="s">
        <v>7</v>
      </c>
      <c r="B34" s="203"/>
      <c r="C34" s="32"/>
      <c r="D34" s="33" t="s">
        <v>34</v>
      </c>
      <c r="E34" s="216"/>
      <c r="F34" s="217"/>
      <c r="G34" s="216"/>
      <c r="H34" s="217"/>
    </row>
    <row r="35" spans="1:8" ht="30" customHeight="1" thickTop="1" thickBot="1">
      <c r="A35" s="201" t="s">
        <v>8</v>
      </c>
      <c r="B35" s="201"/>
      <c r="C35" s="34">
        <f>C33+C34</f>
        <v>0</v>
      </c>
      <c r="D35" s="35" t="s">
        <v>34</v>
      </c>
      <c r="E35" s="210"/>
      <c r="F35" s="211"/>
      <c r="G35" s="212"/>
      <c r="H35" s="213"/>
    </row>
    <row r="36" spans="1:8" ht="14.25" thickTop="1"/>
  </sheetData>
  <mergeCells count="46">
    <mergeCell ref="A22:B22"/>
    <mergeCell ref="A23:B23"/>
    <mergeCell ref="A24:B25"/>
    <mergeCell ref="A26:B26"/>
    <mergeCell ref="A21:B21"/>
    <mergeCell ref="A16:A20"/>
    <mergeCell ref="A14:B14"/>
    <mergeCell ref="A15:B15"/>
    <mergeCell ref="E14:F14"/>
    <mergeCell ref="E21:F21"/>
    <mergeCell ref="A35:B35"/>
    <mergeCell ref="C27:C28"/>
    <mergeCell ref="E27:E28"/>
    <mergeCell ref="G27:G28"/>
    <mergeCell ref="A33:B33"/>
    <mergeCell ref="A34:B34"/>
    <mergeCell ref="A32:B32"/>
    <mergeCell ref="A29:B29"/>
    <mergeCell ref="A30:B30"/>
    <mergeCell ref="A31:B31"/>
    <mergeCell ref="A27:B28"/>
    <mergeCell ref="E35:F35"/>
    <mergeCell ref="G35:H35"/>
    <mergeCell ref="E32:F32"/>
    <mergeCell ref="E34:F34"/>
    <mergeCell ref="G34:H34"/>
    <mergeCell ref="E2:H2"/>
    <mergeCell ref="D4:H4"/>
    <mergeCell ref="D5:H5"/>
    <mergeCell ref="G12:H12"/>
    <mergeCell ref="G13:H13"/>
    <mergeCell ref="E13:F13"/>
    <mergeCell ref="E12:F12"/>
    <mergeCell ref="C10:F10"/>
    <mergeCell ref="A7:H7"/>
    <mergeCell ref="A12:B13"/>
    <mergeCell ref="H24:H25"/>
    <mergeCell ref="H27:H28"/>
    <mergeCell ref="D27:D28"/>
    <mergeCell ref="D24:D25"/>
    <mergeCell ref="C12:D13"/>
    <mergeCell ref="F24:F25"/>
    <mergeCell ref="F27:F28"/>
    <mergeCell ref="C24:C25"/>
    <mergeCell ref="E24:E25"/>
    <mergeCell ref="G24:G25"/>
  </mergeCells>
  <phoneticPr fontId="2"/>
  <printOptions horizontalCentered="1"/>
  <pageMargins left="0.70866141732283472" right="0.70866141732283472" top="0.74803149606299213" bottom="0.74803149606299213" header="0.31496062992125984" footer="0.31496062992125984"/>
  <pageSetup paperSize="9" scale="86"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3:E34"/>
  <sheetViews>
    <sheetView showGridLines="0" view="pageBreakPreview" zoomScaleNormal="100" zoomScaleSheetLayoutView="100" workbookViewId="0"/>
  </sheetViews>
  <sheetFormatPr defaultRowHeight="13.5"/>
  <cols>
    <col min="1" max="1" width="51.375" style="1" customWidth="1"/>
    <col min="2" max="2" width="12.75" style="1" customWidth="1"/>
    <col min="3" max="3" width="3.125" style="1" customWidth="1"/>
    <col min="4" max="4" width="16.375" style="1" customWidth="1"/>
    <col min="5" max="5" width="3.125" style="1" customWidth="1"/>
    <col min="6" max="16384" width="9" style="1"/>
  </cols>
  <sheetData>
    <row r="3" spans="1:5" ht="17.25" customHeight="1">
      <c r="A3" s="231" t="s">
        <v>94</v>
      </c>
      <c r="B3" s="231"/>
      <c r="C3" s="231"/>
      <c r="D3" s="231"/>
      <c r="E3" s="231"/>
    </row>
    <row r="4" spans="1:5" ht="17.25" customHeight="1">
      <c r="A4" s="36"/>
      <c r="B4" s="36"/>
      <c r="C4" s="36"/>
      <c r="D4" s="36"/>
    </row>
    <row r="5" spans="1:5" ht="17.25" customHeight="1">
      <c r="A5" s="37"/>
      <c r="B5" s="38" t="s">
        <v>21</v>
      </c>
      <c r="C5" s="237">
        <f>実績報告書!D4</f>
        <v>0</v>
      </c>
      <c r="D5" s="237"/>
      <c r="E5" s="237"/>
    </row>
    <row r="6" spans="1:5" ht="17.25" customHeight="1">
      <c r="A6" s="37"/>
      <c r="B6" s="38"/>
      <c r="C6" s="38"/>
      <c r="D6" s="39"/>
      <c r="E6" s="5"/>
    </row>
    <row r="7" spans="1:5" ht="17.25" customHeight="1">
      <c r="A7" s="37"/>
      <c r="B7" s="38" t="s">
        <v>22</v>
      </c>
      <c r="C7" s="238"/>
      <c r="D7" s="238"/>
      <c r="E7" s="238"/>
    </row>
    <row r="8" spans="1:5" ht="17.25" customHeight="1">
      <c r="A8" s="37"/>
      <c r="B8" s="38"/>
      <c r="C8" s="38"/>
      <c r="D8" s="40"/>
      <c r="E8" s="2"/>
    </row>
    <row r="9" spans="1:5" ht="14.25">
      <c r="A9" s="231" t="s">
        <v>23</v>
      </c>
      <c r="B9" s="231"/>
      <c r="C9" s="231"/>
      <c r="D9" s="231"/>
      <c r="E9" s="231"/>
    </row>
    <row r="10" spans="1:5" ht="14.25">
      <c r="A10" s="232" t="s">
        <v>24</v>
      </c>
      <c r="B10" s="232"/>
      <c r="C10" s="232"/>
      <c r="D10" s="232"/>
    </row>
    <row r="11" spans="1:5" ht="21.75" customHeight="1">
      <c r="A11" s="41"/>
      <c r="B11" s="41"/>
      <c r="C11" s="41"/>
      <c r="D11" s="41"/>
    </row>
    <row r="12" spans="1:5" ht="21.75" customHeight="1">
      <c r="A12" s="38" t="s">
        <v>11</v>
      </c>
      <c r="B12" s="239">
        <f>MIN(D29,D31)</f>
        <v>0</v>
      </c>
      <c r="C12" s="239"/>
      <c r="D12" s="239"/>
      <c r="E12" s="40"/>
    </row>
    <row r="13" spans="1:5" ht="21.75" customHeight="1">
      <c r="A13" s="42"/>
      <c r="B13" s="36"/>
      <c r="C13" s="36"/>
      <c r="D13" s="36"/>
    </row>
    <row r="14" spans="1:5" ht="21.75" customHeight="1" thickBot="1">
      <c r="A14" s="37"/>
      <c r="B14" s="37"/>
      <c r="C14" s="37"/>
      <c r="D14" s="37"/>
    </row>
    <row r="15" spans="1:5" ht="22.5" customHeight="1" thickTop="1">
      <c r="A15" s="182" t="s">
        <v>12</v>
      </c>
      <c r="B15" s="182" t="s">
        <v>13</v>
      </c>
      <c r="C15" s="196"/>
      <c r="D15" s="191" t="s">
        <v>33</v>
      </c>
      <c r="E15" s="192"/>
    </row>
    <row r="16" spans="1:5" ht="35.25" customHeight="1">
      <c r="A16" s="234"/>
      <c r="B16" s="240" t="s">
        <v>30</v>
      </c>
      <c r="C16" s="241"/>
      <c r="D16" s="235" t="s">
        <v>36</v>
      </c>
      <c r="E16" s="236"/>
    </row>
    <row r="17" spans="1:5" ht="30" customHeight="1">
      <c r="A17" s="25" t="s">
        <v>14</v>
      </c>
      <c r="B17" s="228"/>
      <c r="C17" s="233" t="s">
        <v>34</v>
      </c>
      <c r="D17" s="228"/>
      <c r="E17" s="178" t="s">
        <v>34</v>
      </c>
    </row>
    <row r="18" spans="1:5" ht="30" customHeight="1">
      <c r="A18" s="43" t="s">
        <v>29</v>
      </c>
      <c r="B18" s="229"/>
      <c r="C18" s="179"/>
      <c r="D18" s="229"/>
      <c r="E18" s="179"/>
    </row>
    <row r="19" spans="1:5" ht="30" customHeight="1">
      <c r="A19" s="25" t="s">
        <v>15</v>
      </c>
      <c r="B19" s="228"/>
      <c r="C19" s="178" t="s">
        <v>34</v>
      </c>
      <c r="D19" s="228"/>
      <c r="E19" s="178" t="s">
        <v>34</v>
      </c>
    </row>
    <row r="20" spans="1:5" ht="30" customHeight="1">
      <c r="A20" s="54"/>
      <c r="B20" s="229"/>
      <c r="C20" s="179"/>
      <c r="D20" s="229"/>
      <c r="E20" s="179"/>
    </row>
    <row r="21" spans="1:5" ht="30" customHeight="1">
      <c r="A21" s="25" t="s">
        <v>16</v>
      </c>
      <c r="B21" s="228"/>
      <c r="C21" s="233" t="s">
        <v>34</v>
      </c>
      <c r="D21" s="228"/>
      <c r="E21" s="233" t="s">
        <v>34</v>
      </c>
    </row>
    <row r="22" spans="1:5" ht="30" customHeight="1">
      <c r="A22" s="54"/>
      <c r="B22" s="229"/>
      <c r="C22" s="179"/>
      <c r="D22" s="229"/>
      <c r="E22" s="179"/>
    </row>
    <row r="23" spans="1:5" ht="30" customHeight="1">
      <c r="A23" s="44" t="s">
        <v>17</v>
      </c>
      <c r="B23" s="228"/>
      <c r="C23" s="233" t="s">
        <v>34</v>
      </c>
      <c r="D23" s="228"/>
      <c r="E23" s="233" t="s">
        <v>34</v>
      </c>
    </row>
    <row r="24" spans="1:5" ht="30" customHeight="1">
      <c r="A24" s="54"/>
      <c r="B24" s="229"/>
      <c r="C24" s="179"/>
      <c r="D24" s="229"/>
      <c r="E24" s="179"/>
    </row>
    <row r="25" spans="1:5" ht="30" customHeight="1">
      <c r="A25" s="25" t="s">
        <v>18</v>
      </c>
      <c r="B25" s="228"/>
      <c r="C25" s="233" t="s">
        <v>34</v>
      </c>
      <c r="D25" s="228"/>
      <c r="E25" s="233" t="s">
        <v>34</v>
      </c>
    </row>
    <row r="26" spans="1:5" ht="30" customHeight="1">
      <c r="A26" s="54"/>
      <c r="B26" s="229"/>
      <c r="C26" s="179"/>
      <c r="D26" s="229"/>
      <c r="E26" s="179"/>
    </row>
    <row r="27" spans="1:5" ht="30" customHeight="1">
      <c r="A27" s="44" t="s">
        <v>19</v>
      </c>
      <c r="B27" s="228"/>
      <c r="C27" s="178" t="s">
        <v>34</v>
      </c>
      <c r="D27" s="228"/>
      <c r="E27" s="178" t="s">
        <v>34</v>
      </c>
    </row>
    <row r="28" spans="1:5" ht="30" customHeight="1" thickBot="1">
      <c r="A28" s="53"/>
      <c r="B28" s="229"/>
      <c r="C28" s="230"/>
      <c r="D28" s="229"/>
      <c r="E28" s="230"/>
    </row>
    <row r="29" spans="1:5" ht="60" customHeight="1" thickTop="1" thickBot="1">
      <c r="A29" s="45" t="s">
        <v>20</v>
      </c>
      <c r="B29" s="34">
        <f>SUM(B17:B28)</f>
        <v>0</v>
      </c>
      <c r="C29" s="46" t="s">
        <v>34</v>
      </c>
      <c r="D29" s="47">
        <f>SUM(D17:D28)</f>
        <v>0</v>
      </c>
      <c r="E29" s="48" t="s">
        <v>34</v>
      </c>
    </row>
    <row r="30" spans="1:5" ht="14.25" customHeight="1" thickTop="1"/>
    <row r="31" spans="1:5" ht="18.75" customHeight="1">
      <c r="A31" s="49" t="s">
        <v>40</v>
      </c>
      <c r="B31" s="50"/>
      <c r="C31" s="51" t="s">
        <v>39</v>
      </c>
      <c r="D31" s="52">
        <f>60000+(400*B31)</f>
        <v>60000</v>
      </c>
    </row>
    <row r="32" spans="1:5">
      <c r="B32" s="4" t="s">
        <v>74</v>
      </c>
      <c r="C32" s="4"/>
    </row>
    <row r="34" spans="1:1">
      <c r="A34" s="1" t="s">
        <v>32</v>
      </c>
    </row>
  </sheetData>
  <mergeCells count="35">
    <mergeCell ref="B27:B28"/>
    <mergeCell ref="D27:D28"/>
    <mergeCell ref="B23:B24"/>
    <mergeCell ref="D23:D24"/>
    <mergeCell ref="B25:B26"/>
    <mergeCell ref="D25:D26"/>
    <mergeCell ref="C23:C24"/>
    <mergeCell ref="C25:C26"/>
    <mergeCell ref="C27:C28"/>
    <mergeCell ref="D16:E16"/>
    <mergeCell ref="E17:E18"/>
    <mergeCell ref="E19:E20"/>
    <mergeCell ref="C5:E5"/>
    <mergeCell ref="C7:E7"/>
    <mergeCell ref="B12:D12"/>
    <mergeCell ref="A9:E9"/>
    <mergeCell ref="B16:C16"/>
    <mergeCell ref="B15:C15"/>
    <mergeCell ref="D15:E15"/>
    <mergeCell ref="B21:B22"/>
    <mergeCell ref="D21:D22"/>
    <mergeCell ref="E27:E28"/>
    <mergeCell ref="A3:E3"/>
    <mergeCell ref="A10:D10"/>
    <mergeCell ref="E21:E22"/>
    <mergeCell ref="E23:E24"/>
    <mergeCell ref="E25:E26"/>
    <mergeCell ref="A15:A16"/>
    <mergeCell ref="B17:B18"/>
    <mergeCell ref="D17:D18"/>
    <mergeCell ref="B19:B20"/>
    <mergeCell ref="D19:D20"/>
    <mergeCell ref="C17:C18"/>
    <mergeCell ref="C19:C20"/>
    <mergeCell ref="C21:C22"/>
  </mergeCells>
  <phoneticPr fontId="2"/>
  <pageMargins left="0.7" right="0.7" top="0.75" bottom="0.75" header="0.3" footer="0.3"/>
  <pageSetup paperSize="9" scale="92"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2:AF47"/>
  <sheetViews>
    <sheetView showGridLines="0" view="pageBreakPreview" zoomScaleNormal="100" zoomScaleSheetLayoutView="100" workbookViewId="0"/>
  </sheetViews>
  <sheetFormatPr defaultRowHeight="13.5"/>
  <cols>
    <col min="1" max="1" width="12.125" style="1" customWidth="1"/>
    <col min="2" max="24" width="2.375" style="1" customWidth="1"/>
    <col min="25" max="25" width="12.25" style="1" customWidth="1"/>
    <col min="26" max="26" width="3.125" style="4" customWidth="1"/>
    <col min="27" max="27" width="14.25" style="1" customWidth="1"/>
    <col min="28" max="29" width="3" style="1" customWidth="1"/>
    <col min="30" max="32" width="9" style="1" hidden="1" customWidth="1"/>
    <col min="33" max="33" width="9" style="1" customWidth="1"/>
    <col min="34" max="16384" width="9" style="1"/>
  </cols>
  <sheetData>
    <row r="2" spans="1:30" ht="14.25">
      <c r="A2" s="231" t="s">
        <v>95</v>
      </c>
      <c r="B2" s="231"/>
      <c r="C2" s="231"/>
      <c r="D2" s="231"/>
      <c r="E2" s="231"/>
      <c r="F2" s="231"/>
      <c r="G2" s="231"/>
      <c r="H2" s="231"/>
      <c r="I2" s="231"/>
      <c r="J2" s="231"/>
      <c r="K2" s="231"/>
      <c r="L2" s="231"/>
      <c r="M2" s="231"/>
      <c r="N2" s="231"/>
      <c r="O2" s="231"/>
      <c r="P2" s="231"/>
      <c r="Q2" s="231"/>
      <c r="R2" s="231"/>
      <c r="S2" s="231"/>
      <c r="T2" s="231"/>
      <c r="U2" s="231"/>
      <c r="V2" s="231"/>
      <c r="W2" s="231"/>
      <c r="X2" s="231"/>
      <c r="Y2" s="231"/>
      <c r="Z2" s="231"/>
      <c r="AA2" s="231"/>
      <c r="AB2" s="231"/>
      <c r="AC2" s="6"/>
    </row>
    <row r="3" spans="1:30" ht="14.25">
      <c r="A3" s="36"/>
      <c r="B3" s="36"/>
      <c r="C3" s="36"/>
      <c r="D3" s="36"/>
      <c r="E3" s="36"/>
      <c r="F3" s="36"/>
      <c r="G3" s="36"/>
      <c r="H3" s="36"/>
      <c r="K3" s="36"/>
      <c r="L3" s="36"/>
      <c r="M3" s="36"/>
      <c r="N3" s="36"/>
      <c r="O3" s="36"/>
      <c r="P3" s="36"/>
      <c r="Q3" s="36"/>
      <c r="R3" s="36"/>
      <c r="S3" s="36"/>
      <c r="T3" s="36"/>
      <c r="U3" s="36"/>
      <c r="V3" s="36"/>
      <c r="W3" s="36"/>
      <c r="X3" s="36"/>
      <c r="Y3" s="36"/>
      <c r="Z3" s="38"/>
      <c r="AA3" s="36"/>
    </row>
    <row r="4" spans="1:30" ht="13.5" customHeight="1">
      <c r="A4" s="37"/>
      <c r="B4" s="37"/>
      <c r="C4" s="37"/>
      <c r="D4" s="37"/>
      <c r="E4" s="37"/>
      <c r="F4" s="37"/>
      <c r="G4" s="37"/>
      <c r="H4" s="37"/>
      <c r="I4" s="37"/>
      <c r="J4" s="37"/>
      <c r="K4" s="37"/>
      <c r="L4" s="37"/>
      <c r="M4" s="37"/>
      <c r="N4" s="37"/>
      <c r="O4" s="37"/>
      <c r="P4" s="37"/>
      <c r="Q4" s="37"/>
      <c r="R4" s="37"/>
      <c r="S4" s="37"/>
      <c r="T4" s="37"/>
      <c r="U4" s="37"/>
      <c r="V4" s="37"/>
      <c r="W4" s="37"/>
      <c r="X4" s="37"/>
      <c r="Y4" s="38" t="s">
        <v>21</v>
      </c>
      <c r="Z4" s="237">
        <f>実績報告書!D4</f>
        <v>0</v>
      </c>
      <c r="AA4" s="237"/>
      <c r="AB4" s="237"/>
      <c r="AC4" s="13"/>
    </row>
    <row r="5" spans="1:30" ht="15" thickBot="1">
      <c r="A5" s="265" t="s">
        <v>27</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7"/>
    </row>
    <row r="6" spans="1:30" ht="15" customHeight="1" thickTop="1">
      <c r="A6" s="182" t="s">
        <v>35</v>
      </c>
      <c r="B6" s="183"/>
      <c r="C6" s="183"/>
      <c r="D6" s="183"/>
      <c r="E6" s="183"/>
      <c r="F6" s="183"/>
      <c r="G6" s="183"/>
      <c r="H6" s="183"/>
      <c r="I6" s="183"/>
      <c r="J6" s="183"/>
      <c r="K6" s="183"/>
      <c r="L6" s="183"/>
      <c r="M6" s="183"/>
      <c r="N6" s="183"/>
      <c r="O6" s="183"/>
      <c r="P6" s="183"/>
      <c r="Q6" s="183"/>
      <c r="R6" s="183"/>
      <c r="S6" s="183"/>
      <c r="T6" s="183"/>
      <c r="U6" s="183"/>
      <c r="V6" s="183"/>
      <c r="W6" s="183"/>
      <c r="X6" s="253"/>
      <c r="Y6" s="182" t="s">
        <v>13</v>
      </c>
      <c r="Z6" s="196"/>
      <c r="AA6" s="191" t="s">
        <v>11</v>
      </c>
      <c r="AB6" s="192"/>
      <c r="AC6" s="8"/>
    </row>
    <row r="7" spans="1:30" ht="28.5" customHeight="1">
      <c r="A7" s="184"/>
      <c r="B7" s="185"/>
      <c r="C7" s="185"/>
      <c r="D7" s="185"/>
      <c r="E7" s="185"/>
      <c r="F7" s="185"/>
      <c r="G7" s="185"/>
      <c r="H7" s="185"/>
      <c r="I7" s="185"/>
      <c r="J7" s="185"/>
      <c r="K7" s="185"/>
      <c r="L7" s="185"/>
      <c r="M7" s="185"/>
      <c r="N7" s="185"/>
      <c r="O7" s="185"/>
      <c r="P7" s="185"/>
      <c r="Q7" s="185"/>
      <c r="R7" s="185"/>
      <c r="S7" s="185"/>
      <c r="T7" s="185"/>
      <c r="U7" s="185"/>
      <c r="V7" s="185"/>
      <c r="W7" s="185"/>
      <c r="X7" s="254"/>
      <c r="Y7" s="184" t="s">
        <v>38</v>
      </c>
      <c r="Z7" s="195"/>
      <c r="AA7" s="266" t="s">
        <v>28</v>
      </c>
      <c r="AB7" s="195"/>
      <c r="AC7" s="8"/>
    </row>
    <row r="8" spans="1:30" ht="20.100000000000001" customHeight="1">
      <c r="A8" s="222" t="s">
        <v>96</v>
      </c>
      <c r="B8" s="55" t="s">
        <v>41</v>
      </c>
      <c r="C8" s="56"/>
      <c r="D8" s="56"/>
      <c r="E8" s="56"/>
      <c r="F8" s="56"/>
      <c r="G8" s="56"/>
      <c r="H8" s="56"/>
      <c r="I8" s="56"/>
      <c r="J8" s="56"/>
      <c r="K8" s="56"/>
      <c r="L8" s="56"/>
      <c r="M8" s="56"/>
      <c r="N8" s="56"/>
      <c r="O8" s="56"/>
      <c r="P8" s="56"/>
      <c r="Q8" s="56"/>
      <c r="R8" s="56"/>
      <c r="S8" s="56"/>
      <c r="T8" s="56"/>
      <c r="U8" s="56"/>
      <c r="V8" s="56"/>
      <c r="W8" s="56"/>
      <c r="X8" s="57"/>
      <c r="Y8" s="277"/>
      <c r="Z8" s="233" t="s">
        <v>34</v>
      </c>
      <c r="AA8" s="278">
        <v>0</v>
      </c>
      <c r="AB8" s="233" t="s">
        <v>34</v>
      </c>
      <c r="AC8" s="14"/>
    </row>
    <row r="9" spans="1:30" ht="20.100000000000001" customHeight="1">
      <c r="A9" s="276"/>
      <c r="B9" s="58"/>
      <c r="C9" s="263"/>
      <c r="D9" s="263"/>
      <c r="E9" s="263"/>
      <c r="F9" s="245"/>
      <c r="G9" s="245"/>
      <c r="H9" s="246" t="s">
        <v>42</v>
      </c>
      <c r="I9" s="246"/>
      <c r="J9" s="245"/>
      <c r="K9" s="245"/>
      <c r="L9" s="264" t="s">
        <v>43</v>
      </c>
      <c r="M9" s="264"/>
      <c r="N9" s="264"/>
      <c r="O9" s="264"/>
      <c r="P9" s="79"/>
      <c r="Q9" s="262"/>
      <c r="R9" s="262"/>
      <c r="S9" s="262"/>
      <c r="T9" s="79"/>
      <c r="U9" s="261"/>
      <c r="V9" s="261"/>
      <c r="W9" s="261"/>
      <c r="X9" s="10"/>
      <c r="Y9" s="277"/>
      <c r="Z9" s="179"/>
      <c r="AA9" s="279"/>
      <c r="AB9" s="179"/>
      <c r="AC9" s="14"/>
    </row>
    <row r="10" spans="1:30" ht="20.100000000000001" customHeight="1">
      <c r="A10" s="276"/>
      <c r="B10" s="60" t="s">
        <v>25</v>
      </c>
      <c r="C10" s="59"/>
      <c r="D10" s="59"/>
      <c r="E10" s="59"/>
      <c r="F10" s="59"/>
      <c r="G10" s="59"/>
      <c r="H10" s="59"/>
      <c r="I10" s="59"/>
      <c r="J10" s="59"/>
      <c r="K10" s="59"/>
      <c r="O10" s="9"/>
      <c r="P10" s="9"/>
      <c r="T10" s="9"/>
      <c r="X10" s="61"/>
      <c r="Y10" s="186"/>
      <c r="Z10" s="267" t="s">
        <v>34</v>
      </c>
      <c r="AA10" s="188">
        <f>IF(AND(Q11&gt;=1, Q11&lt;13),AD10,AD11)</f>
        <v>0</v>
      </c>
      <c r="AB10" s="267" t="s">
        <v>34</v>
      </c>
      <c r="AC10" s="15"/>
      <c r="AD10" s="1">
        <v>5000</v>
      </c>
    </row>
    <row r="11" spans="1:30" ht="20.100000000000001" customHeight="1">
      <c r="A11" s="276"/>
      <c r="B11" s="260" t="s">
        <v>101</v>
      </c>
      <c r="C11" s="246"/>
      <c r="D11" s="246"/>
      <c r="E11" s="246"/>
      <c r="F11" s="246"/>
      <c r="G11" s="246"/>
      <c r="H11" s="246"/>
      <c r="I11" s="246"/>
      <c r="J11" s="246"/>
      <c r="K11" s="246"/>
      <c r="L11" s="246"/>
      <c r="M11" s="246"/>
      <c r="N11" s="246"/>
      <c r="O11" s="246"/>
      <c r="P11" s="246"/>
      <c r="Q11" s="245"/>
      <c r="R11" s="245"/>
      <c r="S11" s="246" t="s">
        <v>46</v>
      </c>
      <c r="T11" s="246"/>
      <c r="U11" s="245"/>
      <c r="V11" s="245"/>
      <c r="W11" s="246" t="s">
        <v>47</v>
      </c>
      <c r="X11" s="258"/>
      <c r="Y11" s="186"/>
      <c r="Z11" s="268"/>
      <c r="AA11" s="188"/>
      <c r="AB11" s="268"/>
      <c r="AC11" s="15"/>
      <c r="AD11" s="1">
        <v>0</v>
      </c>
    </row>
    <row r="12" spans="1:30" ht="20.100000000000001" customHeight="1">
      <c r="A12" s="276"/>
      <c r="B12" s="60" t="s">
        <v>48</v>
      </c>
      <c r="C12" s="249" t="s">
        <v>49</v>
      </c>
      <c r="D12" s="249"/>
      <c r="E12" s="249"/>
      <c r="F12" s="59" t="s">
        <v>44</v>
      </c>
      <c r="G12" s="259"/>
      <c r="H12" s="259"/>
      <c r="I12" s="259"/>
      <c r="J12" s="259"/>
      <c r="K12" s="259"/>
      <c r="L12" s="259"/>
      <c r="M12" s="259"/>
      <c r="N12" s="259"/>
      <c r="O12" s="259"/>
      <c r="P12" s="259"/>
      <c r="Q12" s="259"/>
      <c r="R12" s="259"/>
      <c r="S12" s="259"/>
      <c r="T12" s="259"/>
      <c r="U12" s="259"/>
      <c r="V12" s="259"/>
      <c r="W12" s="259"/>
      <c r="X12" s="61" t="s">
        <v>45</v>
      </c>
      <c r="Y12" s="186"/>
      <c r="Z12" s="269"/>
      <c r="AA12" s="188"/>
      <c r="AB12" s="269"/>
      <c r="AC12" s="15"/>
    </row>
    <row r="13" spans="1:30" ht="20.100000000000001" customHeight="1">
      <c r="A13" s="276"/>
      <c r="B13" s="60" t="s">
        <v>51</v>
      </c>
      <c r="C13" s="59"/>
      <c r="D13" s="59"/>
      <c r="E13" s="59"/>
      <c r="F13" s="59"/>
      <c r="G13" s="59"/>
      <c r="H13" s="59"/>
      <c r="I13" s="59"/>
      <c r="J13" s="59"/>
      <c r="K13" s="59"/>
      <c r="L13" s="59"/>
      <c r="M13" s="59"/>
      <c r="N13" s="59"/>
      <c r="O13" s="59"/>
      <c r="P13" s="59"/>
      <c r="Q13" s="245"/>
      <c r="R13" s="245"/>
      <c r="S13" s="246" t="s">
        <v>46</v>
      </c>
      <c r="T13" s="246"/>
      <c r="U13" s="245"/>
      <c r="V13" s="245"/>
      <c r="W13" s="246" t="s">
        <v>47</v>
      </c>
      <c r="X13" s="258"/>
      <c r="Y13" s="186"/>
      <c r="Z13" s="233" t="s">
        <v>34</v>
      </c>
      <c r="AA13" s="188">
        <f>IF(AND(Q13&gt;=1, Q13&lt;13),AD10,AD11)</f>
        <v>0</v>
      </c>
      <c r="AB13" s="233" t="s">
        <v>34</v>
      </c>
      <c r="AC13" s="14"/>
    </row>
    <row r="14" spans="1:30" ht="20.100000000000001" customHeight="1">
      <c r="A14" s="276"/>
      <c r="B14" s="60"/>
      <c r="C14" s="249" t="s">
        <v>49</v>
      </c>
      <c r="D14" s="249"/>
      <c r="E14" s="249"/>
      <c r="F14" s="59" t="s">
        <v>44</v>
      </c>
      <c r="G14" s="259"/>
      <c r="H14" s="259"/>
      <c r="I14" s="259"/>
      <c r="J14" s="259"/>
      <c r="K14" s="259"/>
      <c r="L14" s="259"/>
      <c r="M14" s="259"/>
      <c r="N14" s="259"/>
      <c r="O14" s="259"/>
      <c r="P14" s="259"/>
      <c r="Q14" s="259"/>
      <c r="R14" s="259"/>
      <c r="S14" s="259"/>
      <c r="T14" s="259"/>
      <c r="U14" s="259"/>
      <c r="V14" s="259"/>
      <c r="W14" s="259"/>
      <c r="X14" s="61" t="s">
        <v>45</v>
      </c>
      <c r="Y14" s="186"/>
      <c r="Z14" s="179"/>
      <c r="AA14" s="188"/>
      <c r="AB14" s="179"/>
      <c r="AC14" s="14"/>
    </row>
    <row r="15" spans="1:30" ht="20.100000000000001" customHeight="1">
      <c r="A15" s="276"/>
      <c r="B15" s="60" t="s">
        <v>55</v>
      </c>
      <c r="C15" s="59"/>
      <c r="D15" s="59"/>
      <c r="E15" s="59"/>
      <c r="F15" s="59"/>
      <c r="G15" s="59"/>
      <c r="H15" s="59"/>
      <c r="I15" s="59"/>
      <c r="J15" s="59"/>
      <c r="K15" s="59"/>
      <c r="L15" s="59"/>
      <c r="M15" s="59"/>
      <c r="N15" s="59"/>
      <c r="O15" s="59"/>
      <c r="P15" s="59"/>
      <c r="Q15" s="245"/>
      <c r="R15" s="245"/>
      <c r="S15" s="246" t="s">
        <v>46</v>
      </c>
      <c r="T15" s="246"/>
      <c r="U15" s="245"/>
      <c r="V15" s="245"/>
      <c r="W15" s="246" t="s">
        <v>47</v>
      </c>
      <c r="X15" s="258"/>
      <c r="Y15" s="186"/>
      <c r="Z15" s="233" t="s">
        <v>34</v>
      </c>
      <c r="AA15" s="188">
        <f>IF(AND(Q15&gt;=1, Q15&lt;13),AD10,AD11)</f>
        <v>0</v>
      </c>
      <c r="AB15" s="233" t="s">
        <v>34</v>
      </c>
      <c r="AC15" s="14"/>
    </row>
    <row r="16" spans="1:30" ht="20.100000000000001" customHeight="1">
      <c r="A16" s="276"/>
      <c r="B16" s="60"/>
      <c r="C16" s="249" t="s">
        <v>49</v>
      </c>
      <c r="D16" s="249"/>
      <c r="E16" s="249"/>
      <c r="F16" s="59" t="s">
        <v>44</v>
      </c>
      <c r="G16" s="259"/>
      <c r="H16" s="259"/>
      <c r="I16" s="259"/>
      <c r="J16" s="259"/>
      <c r="K16" s="259"/>
      <c r="L16" s="259"/>
      <c r="M16" s="259"/>
      <c r="N16" s="259"/>
      <c r="O16" s="259"/>
      <c r="P16" s="259"/>
      <c r="Q16" s="259"/>
      <c r="R16" s="259"/>
      <c r="S16" s="259"/>
      <c r="T16" s="259"/>
      <c r="U16" s="259"/>
      <c r="V16" s="259"/>
      <c r="W16" s="259"/>
      <c r="X16" s="61" t="s">
        <v>45</v>
      </c>
      <c r="Y16" s="186"/>
      <c r="Z16" s="179"/>
      <c r="AA16" s="188"/>
      <c r="AB16" s="179"/>
      <c r="AC16" s="14"/>
    </row>
    <row r="17" spans="1:32" ht="20.100000000000001" customHeight="1">
      <c r="A17" s="276"/>
      <c r="B17" s="60" t="s">
        <v>50</v>
      </c>
      <c r="C17" s="59"/>
      <c r="D17" s="59"/>
      <c r="E17" s="59"/>
      <c r="F17" s="59"/>
      <c r="G17" s="59"/>
      <c r="H17" s="59"/>
      <c r="I17" s="59"/>
      <c r="J17" s="59" t="s">
        <v>44</v>
      </c>
      <c r="K17" s="259"/>
      <c r="L17" s="259"/>
      <c r="M17" s="259"/>
      <c r="N17" s="259"/>
      <c r="O17" s="259"/>
      <c r="P17" s="259"/>
      <c r="Q17" s="259"/>
      <c r="R17" s="259"/>
      <c r="S17" s="259"/>
      <c r="T17" s="259"/>
      <c r="U17" s="259"/>
      <c r="V17" s="259"/>
      <c r="W17" s="259"/>
      <c r="X17" s="61" t="s">
        <v>45</v>
      </c>
      <c r="Y17" s="186"/>
      <c r="Z17" s="267" t="s">
        <v>34</v>
      </c>
      <c r="AA17" s="279">
        <v>0</v>
      </c>
      <c r="AB17" s="267" t="s">
        <v>34</v>
      </c>
      <c r="AC17" s="15"/>
    </row>
    <row r="18" spans="1:32" ht="20.100000000000001" customHeight="1">
      <c r="A18" s="276"/>
      <c r="B18" s="60" t="s">
        <v>52</v>
      </c>
      <c r="C18" s="59"/>
      <c r="D18" s="59"/>
      <c r="E18" s="59"/>
      <c r="F18" s="59"/>
      <c r="G18" s="59"/>
      <c r="H18" s="59"/>
      <c r="I18" s="59"/>
      <c r="J18" s="246" t="s">
        <v>53</v>
      </c>
      <c r="K18" s="246"/>
      <c r="L18" s="246"/>
      <c r="M18" s="59" t="s">
        <v>44</v>
      </c>
      <c r="N18" s="245"/>
      <c r="O18" s="245"/>
      <c r="P18" s="59" t="s">
        <v>45</v>
      </c>
      <c r="Q18" s="59" t="s">
        <v>54</v>
      </c>
      <c r="T18" s="59"/>
      <c r="U18" s="59"/>
      <c r="V18" s="59"/>
      <c r="W18" s="59"/>
      <c r="X18" s="61"/>
      <c r="Y18" s="186"/>
      <c r="Z18" s="268"/>
      <c r="AA18" s="279"/>
      <c r="AB18" s="268"/>
      <c r="AC18" s="15"/>
    </row>
    <row r="19" spans="1:32" ht="20.100000000000001" customHeight="1">
      <c r="A19" s="224"/>
      <c r="B19" s="62" t="s">
        <v>26</v>
      </c>
      <c r="C19" s="63"/>
      <c r="D19" s="63"/>
      <c r="E19" s="63"/>
      <c r="F19" s="63"/>
      <c r="G19" s="63"/>
      <c r="H19" s="63"/>
      <c r="I19" s="63"/>
      <c r="J19" s="63"/>
      <c r="K19" s="63"/>
      <c r="L19" s="63"/>
      <c r="M19" s="63"/>
      <c r="N19" s="63"/>
      <c r="O19" s="63"/>
      <c r="P19" s="11"/>
      <c r="Q19" s="63"/>
      <c r="R19" s="63"/>
      <c r="S19" s="63"/>
      <c r="T19" s="63"/>
      <c r="U19" s="63"/>
      <c r="V19" s="63"/>
      <c r="W19" s="63"/>
      <c r="X19" s="64"/>
      <c r="Y19" s="186"/>
      <c r="Z19" s="269"/>
      <c r="AA19" s="279"/>
      <c r="AB19" s="269"/>
      <c r="AC19" s="15"/>
    </row>
    <row r="20" spans="1:32" ht="20.100000000000001" customHeight="1">
      <c r="A20" s="60" t="s">
        <v>97</v>
      </c>
      <c r="B20" s="59"/>
      <c r="C20" s="59"/>
      <c r="D20" s="59"/>
      <c r="E20" s="59"/>
      <c r="F20" s="59"/>
      <c r="G20" s="59"/>
      <c r="H20" s="59"/>
      <c r="I20" s="59"/>
      <c r="J20" s="59"/>
      <c r="K20" s="59"/>
      <c r="L20" s="59"/>
      <c r="M20" s="59"/>
      <c r="N20" s="59"/>
      <c r="O20" s="59"/>
      <c r="P20" s="59"/>
      <c r="Q20" s="59"/>
      <c r="R20" s="59"/>
      <c r="S20" s="59"/>
      <c r="T20" s="59"/>
      <c r="U20" s="59"/>
      <c r="V20" s="59"/>
      <c r="W20" s="59"/>
      <c r="X20" s="65"/>
      <c r="Y20" s="186"/>
      <c r="Z20" s="233" t="s">
        <v>34</v>
      </c>
      <c r="AA20" s="188">
        <f>実績報告書!G21</f>
        <v>0</v>
      </c>
      <c r="AB20" s="233" t="s">
        <v>34</v>
      </c>
      <c r="AC20" s="14"/>
    </row>
    <row r="21" spans="1:32" ht="20.100000000000001" customHeight="1">
      <c r="A21" s="60" t="s">
        <v>56</v>
      </c>
      <c r="B21" s="66" t="s">
        <v>44</v>
      </c>
      <c r="C21" s="247">
        <f>AA20/200</f>
        <v>0</v>
      </c>
      <c r="D21" s="255"/>
      <c r="E21" s="255"/>
      <c r="F21" s="66" t="s">
        <v>45</v>
      </c>
      <c r="G21" s="256" t="s">
        <v>75</v>
      </c>
      <c r="H21" s="256"/>
      <c r="I21" s="256"/>
      <c r="J21" s="256"/>
      <c r="K21" s="256"/>
      <c r="L21" s="256"/>
      <c r="M21" s="256"/>
      <c r="N21" s="256"/>
      <c r="O21" s="256"/>
      <c r="P21" s="256"/>
      <c r="Q21" s="256"/>
      <c r="R21" s="256"/>
      <c r="S21" s="256"/>
      <c r="T21" s="256"/>
      <c r="U21" s="256"/>
      <c r="V21" s="256"/>
      <c r="W21" s="256"/>
      <c r="X21" s="257"/>
      <c r="Y21" s="186"/>
      <c r="Z21" s="179"/>
      <c r="AA21" s="188"/>
      <c r="AB21" s="179"/>
      <c r="AC21" s="14"/>
    </row>
    <row r="22" spans="1:32" ht="20.100000000000001" customHeight="1">
      <c r="A22" s="222" t="s">
        <v>85</v>
      </c>
      <c r="B22" s="280"/>
      <c r="C22" s="280"/>
      <c r="D22" s="280"/>
      <c r="E22" s="280"/>
      <c r="F22" s="280"/>
      <c r="G22" s="280"/>
      <c r="H22" s="280"/>
      <c r="I22" s="280"/>
      <c r="J22" s="280"/>
      <c r="K22" s="280"/>
      <c r="L22" s="280"/>
      <c r="M22" s="280"/>
      <c r="N22" s="280"/>
      <c r="O22" s="280"/>
      <c r="P22" s="280"/>
      <c r="Q22" s="280"/>
      <c r="R22" s="280"/>
      <c r="S22" s="280"/>
      <c r="T22" s="280"/>
      <c r="U22" s="280"/>
      <c r="V22" s="280"/>
      <c r="W22" s="280"/>
      <c r="X22" s="67"/>
      <c r="Y22" s="186"/>
      <c r="Z22" s="267" t="s">
        <v>34</v>
      </c>
      <c r="AA22" s="188">
        <f>IF(AND(B23&gt;=1, B23&lt;13),AD22,AD23)</f>
        <v>0</v>
      </c>
      <c r="AB22" s="267" t="s">
        <v>34</v>
      </c>
      <c r="AC22" s="15"/>
      <c r="AD22" s="1">
        <v>5000</v>
      </c>
    </row>
    <row r="23" spans="1:32" ht="20.100000000000001" customHeight="1">
      <c r="A23" s="68" t="s">
        <v>67</v>
      </c>
      <c r="B23" s="245"/>
      <c r="C23" s="245"/>
      <c r="D23" s="246" t="s">
        <v>46</v>
      </c>
      <c r="E23" s="246"/>
      <c r="F23" s="245"/>
      <c r="G23" s="245"/>
      <c r="H23" s="246" t="s">
        <v>47</v>
      </c>
      <c r="I23" s="246"/>
      <c r="J23" s="249" t="s">
        <v>49</v>
      </c>
      <c r="K23" s="249"/>
      <c r="L23" s="249"/>
      <c r="M23" s="59" t="s">
        <v>44</v>
      </c>
      <c r="N23" s="248"/>
      <c r="O23" s="248"/>
      <c r="P23" s="248"/>
      <c r="Q23" s="248"/>
      <c r="R23" s="248"/>
      <c r="S23" s="248"/>
      <c r="T23" s="248"/>
      <c r="U23" s="248"/>
      <c r="V23" s="248"/>
      <c r="W23" s="248"/>
      <c r="X23" s="59" t="s">
        <v>45</v>
      </c>
      <c r="Y23" s="186"/>
      <c r="Z23" s="268"/>
      <c r="AA23" s="188"/>
      <c r="AB23" s="268"/>
      <c r="AC23" s="15"/>
      <c r="AD23" s="1">
        <v>0</v>
      </c>
    </row>
    <row r="24" spans="1:32" ht="20.100000000000001" customHeight="1">
      <c r="A24" s="68" t="s">
        <v>67</v>
      </c>
      <c r="B24" s="245"/>
      <c r="C24" s="245"/>
      <c r="D24" s="246" t="s">
        <v>46</v>
      </c>
      <c r="E24" s="246"/>
      <c r="F24" s="245"/>
      <c r="G24" s="245"/>
      <c r="H24" s="246" t="s">
        <v>47</v>
      </c>
      <c r="I24" s="246"/>
      <c r="J24" s="249" t="s">
        <v>49</v>
      </c>
      <c r="K24" s="249"/>
      <c r="L24" s="249"/>
      <c r="M24" s="59" t="s">
        <v>44</v>
      </c>
      <c r="N24" s="248"/>
      <c r="O24" s="248"/>
      <c r="P24" s="248"/>
      <c r="Q24" s="248"/>
      <c r="R24" s="248"/>
      <c r="S24" s="248"/>
      <c r="T24" s="248"/>
      <c r="U24" s="248"/>
      <c r="V24" s="248"/>
      <c r="W24" s="248"/>
      <c r="X24" s="59" t="s">
        <v>45</v>
      </c>
      <c r="Y24" s="186"/>
      <c r="Z24" s="268"/>
      <c r="AA24" s="188"/>
      <c r="AB24" s="268"/>
      <c r="AC24" s="15"/>
    </row>
    <row r="25" spans="1:32" ht="20.100000000000001" customHeight="1">
      <c r="A25" s="69" t="s">
        <v>67</v>
      </c>
      <c r="B25" s="251"/>
      <c r="C25" s="251"/>
      <c r="D25" s="242" t="s">
        <v>46</v>
      </c>
      <c r="E25" s="242"/>
      <c r="F25" s="251"/>
      <c r="G25" s="251"/>
      <c r="H25" s="242" t="s">
        <v>47</v>
      </c>
      <c r="I25" s="242"/>
      <c r="J25" s="243" t="s">
        <v>49</v>
      </c>
      <c r="K25" s="243"/>
      <c r="L25" s="243"/>
      <c r="M25" s="63" t="s">
        <v>44</v>
      </c>
      <c r="N25" s="244"/>
      <c r="O25" s="244"/>
      <c r="P25" s="244"/>
      <c r="Q25" s="244"/>
      <c r="R25" s="244"/>
      <c r="S25" s="244"/>
      <c r="T25" s="244"/>
      <c r="U25" s="244"/>
      <c r="V25" s="244"/>
      <c r="W25" s="244"/>
      <c r="X25" s="64" t="s">
        <v>45</v>
      </c>
      <c r="Y25" s="186"/>
      <c r="Z25" s="269"/>
      <c r="AA25" s="188"/>
      <c r="AB25" s="269"/>
      <c r="AC25" s="15"/>
    </row>
    <row r="26" spans="1:32" ht="20.100000000000001" customHeight="1">
      <c r="A26" s="60" t="s">
        <v>86</v>
      </c>
      <c r="B26" s="66"/>
      <c r="C26" s="59" t="s">
        <v>57</v>
      </c>
      <c r="D26" s="66"/>
      <c r="E26" s="66"/>
      <c r="F26" s="245"/>
      <c r="G26" s="245"/>
      <c r="H26" s="246" t="s">
        <v>46</v>
      </c>
      <c r="I26" s="246"/>
      <c r="J26" s="245"/>
      <c r="K26" s="245"/>
      <c r="L26" s="246" t="s">
        <v>47</v>
      </c>
      <c r="M26" s="246"/>
      <c r="P26" s="66"/>
      <c r="Q26" s="66"/>
      <c r="R26" s="66"/>
      <c r="S26" s="66"/>
      <c r="T26" s="66"/>
      <c r="U26" s="66"/>
      <c r="V26" s="66"/>
      <c r="W26" s="66"/>
      <c r="X26" s="66"/>
      <c r="Y26" s="186"/>
      <c r="Z26" s="233" t="s">
        <v>34</v>
      </c>
      <c r="AA26" s="188">
        <f>AD26</f>
        <v>0</v>
      </c>
      <c r="AB26" s="233" t="s">
        <v>34</v>
      </c>
      <c r="AC26" s="14"/>
      <c r="AD26" s="12">
        <f>IF(AND(F26&gt;=1, F26&lt;13),AE26,AF26)</f>
        <v>0</v>
      </c>
      <c r="AE26" s="1">
        <f>1000*G27</f>
        <v>0</v>
      </c>
      <c r="AF26" s="1">
        <v>0</v>
      </c>
    </row>
    <row r="27" spans="1:32" ht="20.100000000000001" customHeight="1">
      <c r="A27" s="62"/>
      <c r="B27" s="70"/>
      <c r="C27" s="63" t="s">
        <v>58</v>
      </c>
      <c r="D27" s="70"/>
      <c r="E27" s="70"/>
      <c r="F27" s="70" t="s">
        <v>44</v>
      </c>
      <c r="G27" s="251"/>
      <c r="H27" s="251"/>
      <c r="I27" s="251"/>
      <c r="J27" s="70" t="s">
        <v>45</v>
      </c>
      <c r="K27" s="243" t="s">
        <v>59</v>
      </c>
      <c r="L27" s="243"/>
      <c r="M27" s="70"/>
      <c r="N27" s="70"/>
      <c r="O27" s="70"/>
      <c r="P27" s="70"/>
      <c r="Q27" s="70"/>
      <c r="R27" s="70"/>
      <c r="S27" s="70"/>
      <c r="T27" s="70"/>
      <c r="U27" s="70"/>
      <c r="V27" s="70"/>
      <c r="W27" s="70"/>
      <c r="X27" s="70"/>
      <c r="Y27" s="186"/>
      <c r="Z27" s="179"/>
      <c r="AA27" s="188"/>
      <c r="AB27" s="179"/>
      <c r="AC27" s="14"/>
    </row>
    <row r="28" spans="1:32" ht="20.100000000000001" customHeight="1">
      <c r="A28" s="60" t="s">
        <v>87</v>
      </c>
      <c r="B28" s="66"/>
      <c r="C28" s="66"/>
      <c r="D28" s="66"/>
      <c r="E28" s="66"/>
      <c r="F28" s="66"/>
      <c r="G28" s="66"/>
      <c r="H28" s="66"/>
      <c r="I28" s="66"/>
      <c r="J28" s="66"/>
      <c r="K28" s="66"/>
      <c r="L28" s="66"/>
      <c r="M28" s="66"/>
      <c r="N28" s="66"/>
      <c r="O28" s="66"/>
      <c r="P28" s="66"/>
      <c r="Q28" s="66"/>
      <c r="R28" s="66"/>
      <c r="S28" s="66"/>
      <c r="T28" s="66"/>
      <c r="U28" s="66"/>
      <c r="V28" s="66"/>
      <c r="W28" s="66"/>
      <c r="X28" s="66"/>
      <c r="Y28" s="186"/>
      <c r="Z28" s="267" t="s">
        <v>34</v>
      </c>
      <c r="AA28" s="271">
        <f>AD28</f>
        <v>0</v>
      </c>
      <c r="AB28" s="267" t="s">
        <v>34</v>
      </c>
      <c r="AC28" s="15"/>
      <c r="AD28" s="12">
        <f>IF(AND(C29&gt;=1, C29&lt;4),AE28,AF28)</f>
        <v>0</v>
      </c>
      <c r="AE28" s="1">
        <f>2000*C29</f>
        <v>0</v>
      </c>
      <c r="AF28" s="1">
        <v>0</v>
      </c>
    </row>
    <row r="29" spans="1:32" ht="20.100000000000001" customHeight="1">
      <c r="A29" s="60" t="s">
        <v>60</v>
      </c>
      <c r="B29" s="66" t="s">
        <v>44</v>
      </c>
      <c r="C29" s="245"/>
      <c r="D29" s="245"/>
      <c r="E29" s="245"/>
      <c r="F29" s="66" t="s">
        <v>45</v>
      </c>
      <c r="G29" s="249" t="s">
        <v>61</v>
      </c>
      <c r="H29" s="249"/>
      <c r="I29" s="66"/>
      <c r="J29" s="66"/>
      <c r="K29" s="66"/>
      <c r="L29" s="66"/>
      <c r="M29" s="66"/>
      <c r="N29" s="66"/>
      <c r="O29" s="66"/>
      <c r="P29" s="66"/>
      <c r="Q29" s="66"/>
      <c r="R29" s="66"/>
      <c r="S29" s="66"/>
      <c r="T29" s="66"/>
      <c r="U29" s="66"/>
      <c r="V29" s="66"/>
      <c r="W29" s="66"/>
      <c r="X29" s="66"/>
      <c r="Y29" s="186"/>
      <c r="Z29" s="268"/>
      <c r="AA29" s="271"/>
      <c r="AB29" s="268"/>
      <c r="AC29" s="15"/>
      <c r="AD29" s="12"/>
    </row>
    <row r="30" spans="1:32" ht="20.100000000000001" customHeight="1">
      <c r="A30" s="60" t="s">
        <v>62</v>
      </c>
      <c r="B30" s="273"/>
      <c r="C30" s="273"/>
      <c r="D30" s="273"/>
      <c r="E30" s="273"/>
      <c r="F30" s="273"/>
      <c r="G30" s="273"/>
      <c r="H30" s="273"/>
      <c r="I30" s="273"/>
      <c r="J30" s="273"/>
      <c r="K30" s="273"/>
      <c r="L30" s="273"/>
      <c r="M30" s="273"/>
      <c r="N30" s="273"/>
      <c r="O30" s="273"/>
      <c r="P30" s="273"/>
      <c r="Q30" s="273"/>
      <c r="R30" s="273"/>
      <c r="S30" s="273"/>
      <c r="T30" s="273"/>
      <c r="U30" s="273"/>
      <c r="V30" s="273"/>
      <c r="W30" s="273"/>
      <c r="X30" s="274"/>
      <c r="Y30" s="186"/>
      <c r="Z30" s="269"/>
      <c r="AA30" s="271"/>
      <c r="AB30" s="269"/>
      <c r="AC30" s="15"/>
    </row>
    <row r="31" spans="1:32" ht="20.100000000000001" customHeight="1">
      <c r="A31" s="55" t="s">
        <v>88</v>
      </c>
      <c r="B31" s="71"/>
      <c r="C31" s="59" t="s">
        <v>57</v>
      </c>
      <c r="D31" s="66"/>
      <c r="E31" s="66"/>
      <c r="F31" s="245"/>
      <c r="G31" s="245"/>
      <c r="H31" s="246" t="s">
        <v>46</v>
      </c>
      <c r="I31" s="246"/>
      <c r="J31" s="245"/>
      <c r="K31" s="245"/>
      <c r="L31" s="246" t="s">
        <v>47</v>
      </c>
      <c r="M31" s="246"/>
      <c r="O31" s="71"/>
      <c r="P31" s="71"/>
      <c r="Q31" s="71"/>
      <c r="R31" s="71"/>
      <c r="S31" s="71"/>
      <c r="T31" s="71"/>
      <c r="U31" s="71"/>
      <c r="V31" s="71"/>
      <c r="W31" s="71"/>
      <c r="X31" s="71"/>
      <c r="Y31" s="186"/>
      <c r="Z31" s="267" t="s">
        <v>34</v>
      </c>
      <c r="AA31" s="188">
        <f>IF(AND(F31&gt;=1, F31&lt;13),AD31,AD32)</f>
        <v>0</v>
      </c>
      <c r="AB31" s="267" t="s">
        <v>34</v>
      </c>
      <c r="AC31" s="15"/>
      <c r="AD31" s="1">
        <v>3000</v>
      </c>
    </row>
    <row r="32" spans="1:32" ht="20.100000000000001" customHeight="1">
      <c r="A32" s="60" t="s">
        <v>63</v>
      </c>
      <c r="B32" s="59" t="s">
        <v>44</v>
      </c>
      <c r="C32" s="250"/>
      <c r="D32" s="250"/>
      <c r="E32" s="250"/>
      <c r="F32" s="250"/>
      <c r="G32" s="250"/>
      <c r="H32" s="250"/>
      <c r="I32" s="250"/>
      <c r="J32" s="250"/>
      <c r="K32" s="250"/>
      <c r="L32" s="250"/>
      <c r="M32" s="250"/>
      <c r="N32" s="250"/>
      <c r="O32" s="250"/>
      <c r="P32" s="250"/>
      <c r="Q32" s="250"/>
      <c r="R32" s="250"/>
      <c r="S32" s="250"/>
      <c r="T32" s="250"/>
      <c r="U32" s="250"/>
      <c r="V32" s="250"/>
      <c r="W32" s="250"/>
      <c r="X32" s="61" t="s">
        <v>45</v>
      </c>
      <c r="Y32" s="186"/>
      <c r="Z32" s="268"/>
      <c r="AA32" s="188"/>
      <c r="AB32" s="268"/>
      <c r="AC32" s="15"/>
      <c r="AD32" s="1">
        <v>0</v>
      </c>
    </row>
    <row r="33" spans="1:32" ht="20.100000000000001" customHeight="1">
      <c r="A33" s="62" t="s">
        <v>64</v>
      </c>
      <c r="B33" s="63" t="s">
        <v>44</v>
      </c>
      <c r="C33" s="252"/>
      <c r="D33" s="252"/>
      <c r="E33" s="252"/>
      <c r="F33" s="252"/>
      <c r="G33" s="252"/>
      <c r="H33" s="252"/>
      <c r="I33" s="252"/>
      <c r="J33" s="252"/>
      <c r="K33" s="252"/>
      <c r="L33" s="252"/>
      <c r="M33" s="252"/>
      <c r="N33" s="252"/>
      <c r="O33" s="252"/>
      <c r="P33" s="252"/>
      <c r="Q33" s="252"/>
      <c r="R33" s="252"/>
      <c r="S33" s="252"/>
      <c r="T33" s="252"/>
      <c r="U33" s="252"/>
      <c r="V33" s="252"/>
      <c r="W33" s="252"/>
      <c r="X33" s="64" t="s">
        <v>45</v>
      </c>
      <c r="Y33" s="186"/>
      <c r="Z33" s="269"/>
      <c r="AA33" s="188"/>
      <c r="AB33" s="269"/>
      <c r="AC33" s="15"/>
    </row>
    <row r="34" spans="1:32" ht="20.100000000000001" customHeight="1">
      <c r="A34" s="60" t="s">
        <v>89</v>
      </c>
      <c r="B34" s="59"/>
      <c r="C34" s="59"/>
      <c r="D34" s="59"/>
      <c r="E34" s="59"/>
      <c r="F34" s="59"/>
      <c r="G34" s="59"/>
      <c r="H34" s="59"/>
      <c r="I34" s="59"/>
      <c r="J34" s="59"/>
      <c r="K34" s="59"/>
      <c r="L34" s="59"/>
      <c r="M34" s="59"/>
      <c r="N34" s="59"/>
      <c r="O34" s="59"/>
      <c r="P34" s="59"/>
      <c r="Q34" s="59"/>
      <c r="R34" s="59"/>
      <c r="S34" s="59"/>
      <c r="T34" s="59"/>
      <c r="U34" s="59"/>
      <c r="V34" s="59"/>
      <c r="W34" s="59"/>
      <c r="X34" s="65"/>
      <c r="Y34" s="186"/>
      <c r="Z34" s="267" t="s">
        <v>34</v>
      </c>
      <c r="AA34" s="188">
        <f>AD34+AD35</f>
        <v>0</v>
      </c>
      <c r="AB34" s="267" t="s">
        <v>34</v>
      </c>
      <c r="AC34" s="15"/>
      <c r="AD34" s="12">
        <f>IF(AND(B35&gt;=1, B35&lt;13),AE34,AF34)</f>
        <v>0</v>
      </c>
      <c r="AE34" s="1">
        <v>10000</v>
      </c>
      <c r="AF34" s="1">
        <v>0</v>
      </c>
    </row>
    <row r="35" spans="1:32" ht="20.100000000000001" customHeight="1">
      <c r="A35" s="68" t="s">
        <v>67</v>
      </c>
      <c r="B35" s="245"/>
      <c r="C35" s="245"/>
      <c r="D35" s="246" t="s">
        <v>46</v>
      </c>
      <c r="E35" s="246"/>
      <c r="F35" s="245"/>
      <c r="G35" s="245"/>
      <c r="H35" s="246" t="s">
        <v>47</v>
      </c>
      <c r="I35" s="246"/>
      <c r="J35" s="249" t="s">
        <v>49</v>
      </c>
      <c r="K35" s="249"/>
      <c r="L35" s="249"/>
      <c r="M35" s="59" t="s">
        <v>44</v>
      </c>
      <c r="N35" s="248"/>
      <c r="O35" s="248"/>
      <c r="P35" s="248"/>
      <c r="Q35" s="248"/>
      <c r="R35" s="248"/>
      <c r="S35" s="248"/>
      <c r="T35" s="248"/>
      <c r="U35" s="248"/>
      <c r="V35" s="248"/>
      <c r="W35" s="248"/>
      <c r="X35" s="59" t="s">
        <v>45</v>
      </c>
      <c r="Y35" s="186"/>
      <c r="Z35" s="268"/>
      <c r="AA35" s="188"/>
      <c r="AB35" s="268"/>
      <c r="AC35" s="15"/>
      <c r="AD35" s="12">
        <f>IF(AND(B36&gt;=1, B36&lt;13),AE35,AF35)</f>
        <v>0</v>
      </c>
      <c r="AE35" s="1">
        <v>10000</v>
      </c>
      <c r="AF35" s="1">
        <v>0</v>
      </c>
    </row>
    <row r="36" spans="1:32" ht="20.100000000000001" customHeight="1">
      <c r="A36" s="68" t="s">
        <v>67</v>
      </c>
      <c r="B36" s="245"/>
      <c r="C36" s="245"/>
      <c r="D36" s="246" t="s">
        <v>46</v>
      </c>
      <c r="E36" s="246"/>
      <c r="F36" s="245"/>
      <c r="G36" s="245"/>
      <c r="H36" s="246" t="s">
        <v>47</v>
      </c>
      <c r="I36" s="246"/>
      <c r="J36" s="249" t="s">
        <v>49</v>
      </c>
      <c r="K36" s="249"/>
      <c r="L36" s="249"/>
      <c r="M36" s="59" t="s">
        <v>44</v>
      </c>
      <c r="N36" s="248"/>
      <c r="O36" s="248"/>
      <c r="P36" s="248"/>
      <c r="Q36" s="248"/>
      <c r="R36" s="248"/>
      <c r="S36" s="248"/>
      <c r="T36" s="248"/>
      <c r="U36" s="248"/>
      <c r="V36" s="248"/>
      <c r="W36" s="248"/>
      <c r="X36" s="59" t="s">
        <v>45</v>
      </c>
      <c r="Y36" s="186"/>
      <c r="Z36" s="268"/>
      <c r="AA36" s="188"/>
      <c r="AB36" s="268"/>
      <c r="AC36" s="15"/>
    </row>
    <row r="37" spans="1:32" ht="20.100000000000001" customHeight="1">
      <c r="A37" s="69" t="s">
        <v>67</v>
      </c>
      <c r="B37" s="251"/>
      <c r="C37" s="251"/>
      <c r="D37" s="242" t="s">
        <v>46</v>
      </c>
      <c r="E37" s="242"/>
      <c r="F37" s="251"/>
      <c r="G37" s="251"/>
      <c r="H37" s="242" t="s">
        <v>47</v>
      </c>
      <c r="I37" s="242"/>
      <c r="J37" s="243" t="s">
        <v>49</v>
      </c>
      <c r="K37" s="243"/>
      <c r="L37" s="243"/>
      <c r="M37" s="63" t="s">
        <v>44</v>
      </c>
      <c r="N37" s="244"/>
      <c r="O37" s="244"/>
      <c r="P37" s="244"/>
      <c r="Q37" s="244"/>
      <c r="R37" s="244"/>
      <c r="S37" s="244"/>
      <c r="T37" s="244"/>
      <c r="U37" s="244"/>
      <c r="V37" s="244"/>
      <c r="W37" s="244"/>
      <c r="X37" s="64" t="s">
        <v>45</v>
      </c>
      <c r="Y37" s="186"/>
      <c r="Z37" s="269"/>
      <c r="AA37" s="188"/>
      <c r="AB37" s="269"/>
      <c r="AC37" s="15"/>
    </row>
    <row r="38" spans="1:32" ht="20.100000000000001" customHeight="1">
      <c r="A38" s="55" t="s">
        <v>90</v>
      </c>
      <c r="B38" s="56"/>
      <c r="C38" s="56"/>
      <c r="D38" s="56"/>
      <c r="E38" s="56"/>
      <c r="F38" s="56" t="s">
        <v>65</v>
      </c>
      <c r="G38" s="56"/>
      <c r="H38" s="56"/>
      <c r="I38" s="56"/>
      <c r="J38" s="245"/>
      <c r="K38" s="245"/>
      <c r="L38" s="246" t="s">
        <v>46</v>
      </c>
      <c r="M38" s="246"/>
      <c r="N38" s="245"/>
      <c r="O38" s="245"/>
      <c r="P38" s="246" t="s">
        <v>47</v>
      </c>
      <c r="Q38" s="246"/>
      <c r="R38" s="56"/>
      <c r="S38" s="56"/>
      <c r="T38" s="56"/>
      <c r="U38" s="56"/>
      <c r="V38" s="56"/>
      <c r="W38" s="56"/>
      <c r="X38" s="67"/>
      <c r="Y38" s="186"/>
      <c r="Z38" s="267" t="s">
        <v>34</v>
      </c>
      <c r="AA38" s="271">
        <f>IF(AND(J38&gt;=1, J38&lt;13),AD38,AD39)</f>
        <v>0</v>
      </c>
      <c r="AB38" s="267" t="s">
        <v>34</v>
      </c>
      <c r="AC38" s="15"/>
      <c r="AD38" s="1">
        <f>7000+(60*いきいきサロン事業報告!B31)</f>
        <v>7000</v>
      </c>
    </row>
    <row r="39" spans="1:32" ht="20.100000000000001" customHeight="1">
      <c r="A39" s="72"/>
      <c r="B39" s="73"/>
      <c r="C39" s="73"/>
      <c r="D39" s="74"/>
      <c r="E39" s="74"/>
      <c r="F39" s="59" t="s">
        <v>65</v>
      </c>
      <c r="G39" s="59"/>
      <c r="H39" s="59"/>
      <c r="I39" s="59"/>
      <c r="J39" s="245"/>
      <c r="K39" s="245"/>
      <c r="L39" s="246" t="s">
        <v>46</v>
      </c>
      <c r="M39" s="246"/>
      <c r="N39" s="245"/>
      <c r="O39" s="245"/>
      <c r="P39" s="246" t="s">
        <v>47</v>
      </c>
      <c r="Q39" s="246"/>
      <c r="R39" s="59"/>
      <c r="S39" s="59"/>
      <c r="T39" s="59"/>
      <c r="U39" s="59"/>
      <c r="V39" s="59"/>
      <c r="W39" s="59"/>
      <c r="X39" s="65"/>
      <c r="Y39" s="186"/>
      <c r="Z39" s="268"/>
      <c r="AA39" s="271"/>
      <c r="AB39" s="268"/>
      <c r="AC39" s="15"/>
      <c r="AD39" s="1">
        <v>0</v>
      </c>
    </row>
    <row r="40" spans="1:32" ht="20.100000000000001" customHeight="1">
      <c r="A40" s="72"/>
      <c r="B40" s="73"/>
      <c r="C40" s="73"/>
      <c r="D40" s="74"/>
      <c r="E40" s="74"/>
      <c r="F40" s="59" t="s">
        <v>65</v>
      </c>
      <c r="G40" s="59"/>
      <c r="H40" s="59"/>
      <c r="I40" s="59"/>
      <c r="J40" s="245"/>
      <c r="K40" s="245"/>
      <c r="L40" s="242" t="s">
        <v>46</v>
      </c>
      <c r="M40" s="242"/>
      <c r="N40" s="245"/>
      <c r="O40" s="245"/>
      <c r="P40" s="246" t="s">
        <v>47</v>
      </c>
      <c r="Q40" s="246"/>
      <c r="R40" s="63"/>
      <c r="S40" s="63"/>
      <c r="T40" s="63"/>
      <c r="U40" s="63"/>
      <c r="V40" s="63"/>
      <c r="W40" s="63"/>
      <c r="X40" s="75"/>
      <c r="Y40" s="186"/>
      <c r="Z40" s="269"/>
      <c r="AA40" s="271"/>
      <c r="AB40" s="269"/>
      <c r="AC40" s="15"/>
    </row>
    <row r="41" spans="1:32" ht="20.100000000000001" customHeight="1">
      <c r="A41" s="55" t="s">
        <v>98</v>
      </c>
      <c r="B41" s="56"/>
      <c r="C41" s="56"/>
      <c r="D41" s="56"/>
      <c r="E41" s="56"/>
      <c r="F41" s="56"/>
      <c r="G41" s="56"/>
      <c r="H41" s="56"/>
      <c r="I41" s="56"/>
      <c r="J41" s="56"/>
      <c r="K41" s="56" t="s">
        <v>44</v>
      </c>
      <c r="L41" s="245"/>
      <c r="M41" s="245"/>
      <c r="N41" s="56" t="s">
        <v>45</v>
      </c>
      <c r="O41" s="56" t="s">
        <v>66</v>
      </c>
      <c r="P41" s="56"/>
      <c r="Q41" s="56"/>
      <c r="R41" s="56"/>
      <c r="S41" s="56"/>
      <c r="T41" s="56"/>
      <c r="U41" s="56"/>
      <c r="V41" s="56"/>
      <c r="W41" s="56"/>
      <c r="X41" s="67"/>
      <c r="Y41" s="186"/>
      <c r="Z41" s="233" t="s">
        <v>34</v>
      </c>
      <c r="AA41" s="188">
        <f>IF(AND(L41&gt;=1, L41&lt;6),AD41,AD42)</f>
        <v>0</v>
      </c>
      <c r="AB41" s="233" t="s">
        <v>34</v>
      </c>
      <c r="AC41" s="14"/>
      <c r="AD41" s="1">
        <f>10000*L41</f>
        <v>0</v>
      </c>
    </row>
    <row r="42" spans="1:32" ht="20.100000000000001" customHeight="1">
      <c r="A42" s="224" t="s">
        <v>37</v>
      </c>
      <c r="B42" s="272"/>
      <c r="C42" s="272"/>
      <c r="D42" s="272"/>
      <c r="E42" s="272"/>
      <c r="F42" s="272"/>
      <c r="G42" s="272"/>
      <c r="H42" s="272"/>
      <c r="I42" s="272"/>
      <c r="J42" s="272"/>
      <c r="K42" s="272"/>
      <c r="L42" s="272"/>
      <c r="M42" s="272"/>
      <c r="N42" s="272"/>
      <c r="O42" s="272"/>
      <c r="P42" s="272"/>
      <c r="Q42" s="272"/>
      <c r="R42" s="272"/>
      <c r="S42" s="272"/>
      <c r="T42" s="272"/>
      <c r="U42" s="272"/>
      <c r="V42" s="272"/>
      <c r="W42" s="272"/>
      <c r="X42" s="75"/>
      <c r="Y42" s="186"/>
      <c r="Z42" s="179"/>
      <c r="AA42" s="270"/>
      <c r="AB42" s="179"/>
      <c r="AC42" s="14"/>
      <c r="AD42" s="1">
        <v>0</v>
      </c>
    </row>
    <row r="43" spans="1:32" ht="20.100000000000001" customHeight="1">
      <c r="A43" s="55" t="s">
        <v>92</v>
      </c>
      <c r="B43" s="56"/>
      <c r="C43" s="56"/>
      <c r="D43" s="56"/>
      <c r="E43" s="56"/>
      <c r="F43" s="56"/>
      <c r="G43" s="56"/>
      <c r="H43" s="56"/>
      <c r="I43" s="56"/>
      <c r="J43" s="56"/>
      <c r="K43" s="56"/>
      <c r="L43" s="56"/>
      <c r="M43" s="56"/>
      <c r="N43" s="56"/>
      <c r="O43" s="56"/>
      <c r="P43" s="56"/>
      <c r="Q43" s="56"/>
      <c r="R43" s="56"/>
      <c r="S43" s="56"/>
      <c r="T43" s="56"/>
      <c r="U43" s="56"/>
      <c r="V43" s="56"/>
      <c r="W43" s="56"/>
      <c r="X43" s="67"/>
      <c r="Y43" s="186"/>
      <c r="Z43" s="233" t="s">
        <v>34</v>
      </c>
      <c r="AA43" s="188">
        <f>IF(AND(B44&gt;=1, B44&lt;13),AD43,AD44)</f>
        <v>0</v>
      </c>
      <c r="AB43" s="233" t="s">
        <v>34</v>
      </c>
      <c r="AC43" s="14"/>
      <c r="AD43" s="12">
        <v>10000</v>
      </c>
    </row>
    <row r="44" spans="1:32" ht="20.100000000000001" customHeight="1">
      <c r="A44" s="76" t="s">
        <v>69</v>
      </c>
      <c r="B44" s="245"/>
      <c r="C44" s="245"/>
      <c r="D44" s="246" t="s">
        <v>46</v>
      </c>
      <c r="E44" s="246"/>
      <c r="F44" s="77" t="s">
        <v>71</v>
      </c>
      <c r="G44" s="245"/>
      <c r="H44" s="245"/>
      <c r="I44" s="246" t="s">
        <v>72</v>
      </c>
      <c r="J44" s="246"/>
      <c r="K44" s="242" t="s">
        <v>70</v>
      </c>
      <c r="L44" s="242"/>
      <c r="M44" s="242"/>
      <c r="N44" s="248"/>
      <c r="O44" s="248"/>
      <c r="P44" s="248"/>
      <c r="Q44" s="248"/>
      <c r="R44" s="248"/>
      <c r="S44" s="248"/>
      <c r="T44" s="248"/>
      <c r="U44" s="248"/>
      <c r="V44" s="248"/>
      <c r="W44" s="248"/>
      <c r="X44" s="59" t="s">
        <v>45</v>
      </c>
      <c r="Y44" s="186"/>
      <c r="Z44" s="179"/>
      <c r="AA44" s="270"/>
      <c r="AB44" s="179"/>
      <c r="AC44" s="14"/>
      <c r="AD44" s="12">
        <v>0</v>
      </c>
    </row>
    <row r="45" spans="1:32" ht="20.100000000000001" customHeight="1">
      <c r="A45" s="55" t="s">
        <v>93</v>
      </c>
      <c r="B45" s="56"/>
      <c r="C45" s="56"/>
      <c r="D45" s="56"/>
      <c r="E45" s="56"/>
      <c r="F45" s="56"/>
      <c r="G45" s="56"/>
      <c r="H45" s="56"/>
      <c r="I45" s="56"/>
      <c r="J45" s="56"/>
      <c r="K45" s="56"/>
      <c r="L45" s="56"/>
      <c r="M45" s="56"/>
      <c r="N45" s="56"/>
      <c r="O45" s="56"/>
      <c r="P45" s="56"/>
      <c r="Q45" s="56"/>
      <c r="R45" s="56"/>
      <c r="S45" s="56"/>
      <c r="T45" s="56"/>
      <c r="U45" s="56"/>
      <c r="V45" s="56"/>
      <c r="W45" s="56"/>
      <c r="X45" s="67"/>
      <c r="Y45" s="186"/>
      <c r="Z45" s="233" t="s">
        <v>34</v>
      </c>
      <c r="AA45" s="188">
        <f>実績報告書!G32</f>
        <v>0</v>
      </c>
      <c r="AB45" s="233" t="s">
        <v>34</v>
      </c>
      <c r="AC45" s="14"/>
    </row>
    <row r="46" spans="1:32" ht="20.100000000000001" customHeight="1" thickBot="1">
      <c r="A46" s="62" t="s">
        <v>68</v>
      </c>
      <c r="B46" s="63"/>
      <c r="C46" s="63"/>
      <c r="D46" s="63"/>
      <c r="E46" s="63"/>
      <c r="F46" s="63" t="s">
        <v>44</v>
      </c>
      <c r="G46" s="247">
        <f>AA45/5000</f>
        <v>0</v>
      </c>
      <c r="H46" s="247"/>
      <c r="I46" s="247"/>
      <c r="J46" s="63" t="s">
        <v>45</v>
      </c>
      <c r="K46" s="63" t="s">
        <v>76</v>
      </c>
      <c r="L46" s="11"/>
      <c r="M46" s="63"/>
      <c r="N46" s="63"/>
      <c r="O46" s="63"/>
      <c r="P46" s="63"/>
      <c r="Q46" s="63"/>
      <c r="R46" s="63"/>
      <c r="S46" s="63"/>
      <c r="T46" s="63"/>
      <c r="U46" s="63"/>
      <c r="V46" s="63"/>
      <c r="W46" s="63"/>
      <c r="X46" s="78"/>
      <c r="Y46" s="186"/>
      <c r="Z46" s="179"/>
      <c r="AA46" s="275"/>
      <c r="AB46" s="230"/>
      <c r="AC46" s="14"/>
    </row>
    <row r="47" spans="1:32" ht="14.25" thickTop="1"/>
  </sheetData>
  <mergeCells count="173">
    <mergeCell ref="Y45:Y46"/>
    <mergeCell ref="AA45:AA46"/>
    <mergeCell ref="A8:A19"/>
    <mergeCell ref="Y8:Y9"/>
    <mergeCell ref="AA8:AA9"/>
    <mergeCell ref="Y10:Y12"/>
    <mergeCell ref="AA10:AA12"/>
    <mergeCell ref="Y13:Y14"/>
    <mergeCell ref="AA13:AA14"/>
    <mergeCell ref="Y17:Y19"/>
    <mergeCell ref="AA17:AA19"/>
    <mergeCell ref="Y15:Y16"/>
    <mergeCell ref="AA15:AA16"/>
    <mergeCell ref="Y20:Y21"/>
    <mergeCell ref="AA20:AA21"/>
    <mergeCell ref="A22:W22"/>
    <mergeCell ref="Y22:Y25"/>
    <mergeCell ref="AA22:AA25"/>
    <mergeCell ref="B24:C24"/>
    <mergeCell ref="D24:E24"/>
    <mergeCell ref="F24:G24"/>
    <mergeCell ref="H24:I24"/>
    <mergeCell ref="J24:L24"/>
    <mergeCell ref="N24:W24"/>
    <mergeCell ref="Y31:Y33"/>
    <mergeCell ref="AA28:AA30"/>
    <mergeCell ref="AA31:AA33"/>
    <mergeCell ref="Y26:Y27"/>
    <mergeCell ref="AA26:AA27"/>
    <mergeCell ref="Y28:Y30"/>
    <mergeCell ref="Y34:Y37"/>
    <mergeCell ref="AA34:AA37"/>
    <mergeCell ref="B36:C36"/>
    <mergeCell ref="D36:E36"/>
    <mergeCell ref="F36:G36"/>
    <mergeCell ref="H36:I36"/>
    <mergeCell ref="J36:L36"/>
    <mergeCell ref="N36:W36"/>
    <mergeCell ref="B37:C37"/>
    <mergeCell ref="D37:E37"/>
    <mergeCell ref="F37:G37"/>
    <mergeCell ref="K27:L27"/>
    <mergeCell ref="G27:I27"/>
    <mergeCell ref="C29:E29"/>
    <mergeCell ref="G29:H29"/>
    <mergeCell ref="B30:X30"/>
    <mergeCell ref="B35:C35"/>
    <mergeCell ref="D35:E35"/>
    <mergeCell ref="Y43:Y44"/>
    <mergeCell ref="AA43:AA44"/>
    <mergeCell ref="Y38:Y40"/>
    <mergeCell ref="AA38:AA40"/>
    <mergeCell ref="Z41:Z42"/>
    <mergeCell ref="A42:W42"/>
    <mergeCell ref="Y41:Y42"/>
    <mergeCell ref="AA41:AA42"/>
    <mergeCell ref="Z43:Z44"/>
    <mergeCell ref="J38:K38"/>
    <mergeCell ref="L38:M38"/>
    <mergeCell ref="J39:K39"/>
    <mergeCell ref="L39:M39"/>
    <mergeCell ref="J40:K40"/>
    <mergeCell ref="L40:M40"/>
    <mergeCell ref="B44:C44"/>
    <mergeCell ref="D44:E44"/>
    <mergeCell ref="Z10:Z12"/>
    <mergeCell ref="Z17:Z19"/>
    <mergeCell ref="Z28:Z30"/>
    <mergeCell ref="Z31:Z33"/>
    <mergeCell ref="Z38:Z40"/>
    <mergeCell ref="Z34:Z37"/>
    <mergeCell ref="Z22:Z25"/>
    <mergeCell ref="Z13:Z14"/>
    <mergeCell ref="Z15:Z16"/>
    <mergeCell ref="Z20:Z21"/>
    <mergeCell ref="Z26:Z27"/>
    <mergeCell ref="A2:AB2"/>
    <mergeCell ref="A5:AB5"/>
    <mergeCell ref="AB43:AB44"/>
    <mergeCell ref="AB45:AB46"/>
    <mergeCell ref="AA6:AB6"/>
    <mergeCell ref="AA7:AB7"/>
    <mergeCell ref="Z4:AB4"/>
    <mergeCell ref="AB28:AB30"/>
    <mergeCell ref="AB31:AB33"/>
    <mergeCell ref="AB34:AB37"/>
    <mergeCell ref="AB38:AB40"/>
    <mergeCell ref="AB41:AB42"/>
    <mergeCell ref="AB15:AB16"/>
    <mergeCell ref="AB17:AB19"/>
    <mergeCell ref="AB20:AB21"/>
    <mergeCell ref="AB22:AB25"/>
    <mergeCell ref="AB26:AB27"/>
    <mergeCell ref="Y6:Z6"/>
    <mergeCell ref="Y7:Z7"/>
    <mergeCell ref="AB8:AB9"/>
    <mergeCell ref="AB10:AB12"/>
    <mergeCell ref="AB13:AB14"/>
    <mergeCell ref="Z8:Z9"/>
    <mergeCell ref="Z45:Z46"/>
    <mergeCell ref="U13:V13"/>
    <mergeCell ref="C12:E12"/>
    <mergeCell ref="C14:E14"/>
    <mergeCell ref="H9:I9"/>
    <mergeCell ref="S11:T11"/>
    <mergeCell ref="U11:V11"/>
    <mergeCell ref="Q11:R11"/>
    <mergeCell ref="B11:P11"/>
    <mergeCell ref="U9:W9"/>
    <mergeCell ref="Q9:S9"/>
    <mergeCell ref="C9:E9"/>
    <mergeCell ref="L9:O9"/>
    <mergeCell ref="F9:G9"/>
    <mergeCell ref="J9:K9"/>
    <mergeCell ref="A6:X7"/>
    <mergeCell ref="C21:E21"/>
    <mergeCell ref="G21:X21"/>
    <mergeCell ref="B23:C23"/>
    <mergeCell ref="D23:E23"/>
    <mergeCell ref="F23:G23"/>
    <mergeCell ref="H23:I23"/>
    <mergeCell ref="J23:L23"/>
    <mergeCell ref="N23:W23"/>
    <mergeCell ref="N18:O18"/>
    <mergeCell ref="W11:X11"/>
    <mergeCell ref="S13:T13"/>
    <mergeCell ref="W13:X13"/>
    <mergeCell ref="G12:W12"/>
    <mergeCell ref="G14:W14"/>
    <mergeCell ref="G16:W16"/>
    <mergeCell ref="Q15:R15"/>
    <mergeCell ref="S15:T15"/>
    <mergeCell ref="U15:V15"/>
    <mergeCell ref="W15:X15"/>
    <mergeCell ref="K17:W17"/>
    <mergeCell ref="J18:L18"/>
    <mergeCell ref="C16:E16"/>
    <mergeCell ref="Q13:R13"/>
    <mergeCell ref="F25:G25"/>
    <mergeCell ref="H25:I25"/>
    <mergeCell ref="J25:L25"/>
    <mergeCell ref="N25:W25"/>
    <mergeCell ref="F26:G26"/>
    <mergeCell ref="H26:I26"/>
    <mergeCell ref="J26:K26"/>
    <mergeCell ref="L26:M26"/>
    <mergeCell ref="C33:W33"/>
    <mergeCell ref="B25:C25"/>
    <mergeCell ref="D25:E25"/>
    <mergeCell ref="F35:G35"/>
    <mergeCell ref="H35:I35"/>
    <mergeCell ref="J35:L35"/>
    <mergeCell ref="N35:W35"/>
    <mergeCell ref="F31:G31"/>
    <mergeCell ref="H31:I31"/>
    <mergeCell ref="J31:K31"/>
    <mergeCell ref="L31:M31"/>
    <mergeCell ref="C32:W32"/>
    <mergeCell ref="H37:I37"/>
    <mergeCell ref="J37:L37"/>
    <mergeCell ref="N37:W37"/>
    <mergeCell ref="N38:O38"/>
    <mergeCell ref="P38:Q38"/>
    <mergeCell ref="N39:O39"/>
    <mergeCell ref="P39:Q39"/>
    <mergeCell ref="G46:I46"/>
    <mergeCell ref="N40:O40"/>
    <mergeCell ref="P40:Q40"/>
    <mergeCell ref="L41:M41"/>
    <mergeCell ref="G44:H44"/>
    <mergeCell ref="I44:J44"/>
    <mergeCell ref="N44:W44"/>
    <mergeCell ref="K44:M44"/>
  </mergeCells>
  <phoneticPr fontId="2"/>
  <dataValidations count="2">
    <dataValidation type="list" allowBlank="1" showInputMessage="1" showErrorMessage="1" sqref="B30:X30" xr:uid="{E060FFD9-0224-4637-9646-97FA18EC80BF}">
      <formula1>"（輪投げ）,（ダーツ）,（スカットボール）,（輪投げ）（ダーツ）,（輪投げ）（スカットボール）,（ダーツ）（スカットボール）,（輪投げ）（ダーツ）（スカットボール）"</formula1>
    </dataValidation>
    <dataValidation type="list" allowBlank="1" showInputMessage="1" showErrorMessage="1" sqref="C9:E9" xr:uid="{EFD196EF-4CA2-4188-9747-7B18A5AF54A0}">
      <formula1>"平成,令和"</formula1>
    </dataValidation>
  </dataValidations>
  <pageMargins left="0.70866141732283472" right="0.39370078740157483" top="0.39370078740157483" bottom="0.15748031496062992" header="0.31496062992125984" footer="0.31496062992125984"/>
  <pageSetup paperSize="9" scale="84"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C3C94-3BAB-40DB-A4EB-BC0D36D2FC9C}">
  <sheetPr>
    <tabColor rgb="FFFFC000"/>
    <pageSetUpPr fitToPage="1"/>
  </sheetPr>
  <dimension ref="A1:XFC34"/>
  <sheetViews>
    <sheetView showGridLines="0" view="pageBreakPreview" zoomScaleNormal="220" zoomScaleSheetLayoutView="100" workbookViewId="0"/>
  </sheetViews>
  <sheetFormatPr defaultColWidth="9" defaultRowHeight="18.75"/>
  <cols>
    <col min="1" max="1" width="2.625" style="1" customWidth="1"/>
    <col min="2" max="2" width="32.25" style="84" customWidth="1"/>
    <col min="3" max="3" width="26.625" style="84" customWidth="1"/>
    <col min="4" max="4" width="17" style="84" customWidth="1"/>
    <col min="5" max="5" width="2.625" style="84" customWidth="1"/>
    <col min="6" max="16383" width="9" style="84"/>
    <col min="16384" max="16384" width="9" style="96"/>
  </cols>
  <sheetData>
    <row r="1" spans="1:7" ht="15.95" customHeight="1">
      <c r="A1" s="143" t="s">
        <v>171</v>
      </c>
      <c r="B1" s="97"/>
      <c r="C1" s="97"/>
      <c r="D1" s="97"/>
      <c r="E1" s="152"/>
    </row>
    <row r="2" spans="1:7" ht="15.95" customHeight="1">
      <c r="A2" s="153"/>
      <c r="B2" s="97"/>
      <c r="C2" s="97"/>
      <c r="D2" s="281">
        <f>実績報告書!E2</f>
        <v>0</v>
      </c>
      <c r="E2" s="281"/>
    </row>
    <row r="3" spans="1:7" ht="15.95" customHeight="1">
      <c r="A3" s="153"/>
      <c r="B3" s="97" t="s">
        <v>182</v>
      </c>
      <c r="C3" s="97"/>
      <c r="D3" s="158"/>
      <c r="E3" s="159"/>
      <c r="G3" s="85"/>
    </row>
    <row r="4" spans="1:7" ht="15.95" customHeight="1">
      <c r="A4" s="153"/>
      <c r="B4" s="97"/>
      <c r="C4" s="154" t="s">
        <v>102</v>
      </c>
      <c r="D4" s="282">
        <f>実績報告書!D4</f>
        <v>0</v>
      </c>
      <c r="E4" s="282"/>
      <c r="G4" s="85"/>
    </row>
    <row r="5" spans="1:7" ht="12.75" customHeight="1">
      <c r="A5" s="153"/>
      <c r="B5" s="97"/>
      <c r="C5" s="154"/>
      <c r="D5" s="160"/>
      <c r="E5" s="159"/>
      <c r="G5" s="85"/>
    </row>
    <row r="6" spans="1:7" ht="15.95" customHeight="1">
      <c r="A6" s="153"/>
      <c r="B6" s="97"/>
      <c r="C6" s="154" t="s">
        <v>103</v>
      </c>
      <c r="D6" s="282">
        <f>実績報告書!D5</f>
        <v>0</v>
      </c>
      <c r="E6" s="282"/>
    </row>
    <row r="7" spans="1:7" ht="15.95" customHeight="1">
      <c r="A7" s="153"/>
      <c r="B7" s="97"/>
      <c r="C7" s="154"/>
      <c r="D7" s="154"/>
      <c r="E7" s="152"/>
    </row>
    <row r="8" spans="1:7" ht="15.95" customHeight="1">
      <c r="A8" s="155"/>
      <c r="B8" s="283" t="s">
        <v>185</v>
      </c>
      <c r="C8" s="283"/>
      <c r="D8" s="283"/>
      <c r="E8" s="152"/>
    </row>
    <row r="9" spans="1:7" ht="15.95" customHeight="1">
      <c r="A9" s="153"/>
      <c r="B9" s="97"/>
      <c r="C9" s="154"/>
      <c r="D9" s="154"/>
      <c r="E9" s="152"/>
    </row>
    <row r="10" spans="1:7" ht="15.95" customHeight="1">
      <c r="A10" s="153"/>
      <c r="B10" s="97" t="s">
        <v>183</v>
      </c>
      <c r="C10" s="154"/>
      <c r="D10" s="154"/>
      <c r="E10" s="152"/>
    </row>
    <row r="11" spans="1:7" ht="15.95" customHeight="1">
      <c r="B11" s="83"/>
      <c r="C11" s="86"/>
      <c r="D11" s="86"/>
    </row>
    <row r="12" spans="1:7" ht="15.95" customHeight="1">
      <c r="B12" s="154" t="s">
        <v>104</v>
      </c>
      <c r="C12" s="177">
        <f>D34</f>
        <v>0</v>
      </c>
      <c r="D12" s="154"/>
      <c r="E12" s="152"/>
    </row>
    <row r="13" spans="1:7" ht="6" customHeight="1">
      <c r="C13" s="150"/>
    </row>
    <row r="14" spans="1:7" ht="24.95" customHeight="1">
      <c r="A14" s="290" t="s">
        <v>184</v>
      </c>
      <c r="B14" s="291"/>
      <c r="C14" s="292"/>
      <c r="D14" s="284" t="s">
        <v>105</v>
      </c>
      <c r="E14" s="285"/>
    </row>
    <row r="15" spans="1:7" ht="24.95" customHeight="1">
      <c r="A15" s="147" t="s">
        <v>172</v>
      </c>
      <c r="B15" s="149"/>
      <c r="C15" s="146"/>
      <c r="D15" s="87">
        <f>事業算定表!Z3</f>
        <v>0</v>
      </c>
      <c r="E15" s="88" t="s">
        <v>106</v>
      </c>
    </row>
    <row r="16" spans="1:7" s="84" customFormat="1" ht="24.95" customHeight="1">
      <c r="A16" s="55" t="s">
        <v>173</v>
      </c>
      <c r="B16" s="152"/>
      <c r="C16" s="152"/>
      <c r="D16" s="152"/>
      <c r="E16" s="156"/>
    </row>
    <row r="17" spans="1:5" s="84" customFormat="1" ht="24.95" customHeight="1">
      <c r="A17" s="148"/>
      <c r="B17" s="299" t="s">
        <v>78</v>
      </c>
      <c r="C17" s="300"/>
      <c r="D17" s="89">
        <f>事業算定表!Z11</f>
        <v>0</v>
      </c>
      <c r="E17" s="88" t="s">
        <v>106</v>
      </c>
    </row>
    <row r="18" spans="1:5" s="84" customFormat="1" ht="24.95" customHeight="1">
      <c r="A18" s="144"/>
      <c r="B18" s="296" t="s">
        <v>96</v>
      </c>
      <c r="C18" s="90" t="s">
        <v>107</v>
      </c>
      <c r="D18" s="87">
        <f>事業算定表!Z16</f>
        <v>0</v>
      </c>
      <c r="E18" s="88" t="s">
        <v>106</v>
      </c>
    </row>
    <row r="19" spans="1:5" s="84" customFormat="1" ht="28.5">
      <c r="A19" s="144"/>
      <c r="B19" s="296"/>
      <c r="C19" s="91" t="s">
        <v>108</v>
      </c>
      <c r="D19" s="87">
        <f>事業算定表!Z19</f>
        <v>0</v>
      </c>
      <c r="E19" s="88" t="s">
        <v>106</v>
      </c>
    </row>
    <row r="20" spans="1:5" s="84" customFormat="1" ht="24.95" customHeight="1">
      <c r="A20" s="144"/>
      <c r="B20" s="296"/>
      <c r="C20" s="91" t="s">
        <v>109</v>
      </c>
      <c r="D20" s="92">
        <f>事業算定表!Z21</f>
        <v>0</v>
      </c>
      <c r="E20" s="88" t="s">
        <v>106</v>
      </c>
    </row>
    <row r="21" spans="1:5" s="84" customFormat="1" ht="24.95" customHeight="1">
      <c r="A21" s="144"/>
      <c r="B21" s="296"/>
      <c r="C21" s="91" t="s">
        <v>110</v>
      </c>
      <c r="D21" s="92">
        <f>事業算定表!Z23</f>
        <v>0</v>
      </c>
      <c r="E21" s="88" t="s">
        <v>106</v>
      </c>
    </row>
    <row r="22" spans="1:5" s="84" customFormat="1" ht="24.95" customHeight="1">
      <c r="A22" s="144"/>
      <c r="B22" s="296"/>
      <c r="C22" s="91" t="s">
        <v>111</v>
      </c>
      <c r="D22" s="87">
        <f>事業算定表!Z25</f>
        <v>0</v>
      </c>
      <c r="E22" s="88" t="s">
        <v>106</v>
      </c>
    </row>
    <row r="23" spans="1:5" s="84" customFormat="1" ht="24.95" customHeight="1">
      <c r="A23" s="144"/>
      <c r="B23" s="296" t="s">
        <v>97</v>
      </c>
      <c r="C23" s="297"/>
      <c r="D23" s="87">
        <f>事業算定表!Z28</f>
        <v>0</v>
      </c>
      <c r="E23" s="88" t="s">
        <v>106</v>
      </c>
    </row>
    <row r="24" spans="1:5" s="84" customFormat="1" ht="24.95" customHeight="1">
      <c r="A24" s="144"/>
      <c r="B24" s="296" t="s">
        <v>85</v>
      </c>
      <c r="C24" s="298"/>
      <c r="D24" s="89">
        <f>事業算定表!Z30</f>
        <v>0</v>
      </c>
      <c r="E24" s="88" t="s">
        <v>106</v>
      </c>
    </row>
    <row r="25" spans="1:5" s="84" customFormat="1" ht="24.95" customHeight="1">
      <c r="A25" s="144"/>
      <c r="B25" s="296" t="s">
        <v>86</v>
      </c>
      <c r="C25" s="297"/>
      <c r="D25" s="87">
        <f>事業算定表!Z32</f>
        <v>0</v>
      </c>
      <c r="E25" s="88" t="s">
        <v>106</v>
      </c>
    </row>
    <row r="26" spans="1:5" s="84" customFormat="1" ht="24.95" customHeight="1">
      <c r="A26" s="144"/>
      <c r="B26" s="296" t="s">
        <v>87</v>
      </c>
      <c r="C26" s="297"/>
      <c r="D26" s="87">
        <f>事業算定表!Z34</f>
        <v>0</v>
      </c>
      <c r="E26" s="88" t="s">
        <v>106</v>
      </c>
    </row>
    <row r="27" spans="1:5" s="84" customFormat="1" ht="24.95" customHeight="1">
      <c r="A27" s="144"/>
      <c r="B27" s="296" t="s">
        <v>88</v>
      </c>
      <c r="C27" s="298"/>
      <c r="D27" s="89">
        <f>事業算定表!Z38</f>
        <v>0</v>
      </c>
      <c r="E27" s="88" t="s">
        <v>106</v>
      </c>
    </row>
    <row r="28" spans="1:5" s="84" customFormat="1" ht="24.95" customHeight="1">
      <c r="A28" s="144"/>
      <c r="B28" s="296" t="s">
        <v>89</v>
      </c>
      <c r="C28" s="298"/>
      <c r="D28" s="89">
        <f>事業算定表!Z40</f>
        <v>0</v>
      </c>
      <c r="E28" s="88" t="s">
        <v>106</v>
      </c>
    </row>
    <row r="29" spans="1:5" s="84" customFormat="1" ht="24.95" customHeight="1">
      <c r="A29" s="144"/>
      <c r="B29" s="296" t="s">
        <v>90</v>
      </c>
      <c r="C29" s="298"/>
      <c r="D29" s="89">
        <f>事業算定表!Z43</f>
        <v>0</v>
      </c>
      <c r="E29" s="88" t="s">
        <v>106</v>
      </c>
    </row>
    <row r="30" spans="1:5" s="84" customFormat="1" ht="24.95" customHeight="1">
      <c r="A30" s="144"/>
      <c r="B30" s="296" t="s">
        <v>190</v>
      </c>
      <c r="C30" s="298"/>
      <c r="D30" s="89">
        <f>事業算定表!Z45</f>
        <v>0</v>
      </c>
      <c r="E30" s="88" t="s">
        <v>106</v>
      </c>
    </row>
    <row r="31" spans="1:5" s="84" customFormat="1" ht="24.95" customHeight="1">
      <c r="A31" s="157"/>
      <c r="B31" s="288" t="s">
        <v>191</v>
      </c>
      <c r="C31" s="289"/>
      <c r="D31" s="89">
        <f>事業算定表!Z47</f>
        <v>0</v>
      </c>
      <c r="E31" s="88" t="s">
        <v>106</v>
      </c>
    </row>
    <row r="32" spans="1:5" s="84" customFormat="1" ht="24.95" customHeight="1">
      <c r="A32" s="285" t="s">
        <v>112</v>
      </c>
      <c r="B32" s="285"/>
      <c r="C32" s="293"/>
      <c r="D32" s="87">
        <f>SUM(D15:D31)</f>
        <v>0</v>
      </c>
      <c r="E32" s="88" t="s">
        <v>106</v>
      </c>
    </row>
    <row r="33" spans="1:5" s="84" customFormat="1" ht="24.95" customHeight="1" thickBot="1">
      <c r="A33" s="294" t="s">
        <v>113</v>
      </c>
      <c r="B33" s="294"/>
      <c r="C33" s="295"/>
      <c r="D33" s="151">
        <f>実績報告書!E33</f>
        <v>0</v>
      </c>
      <c r="E33" s="93" t="s">
        <v>106</v>
      </c>
    </row>
    <row r="34" spans="1:5" s="84" customFormat="1" ht="24.95" customHeight="1" thickTop="1">
      <c r="A34" s="286" t="s">
        <v>114</v>
      </c>
      <c r="B34" s="286"/>
      <c r="C34" s="287"/>
      <c r="D34" s="94">
        <f>D32+D33</f>
        <v>0</v>
      </c>
      <c r="E34" s="95" t="s">
        <v>106</v>
      </c>
    </row>
  </sheetData>
  <mergeCells count="20">
    <mergeCell ref="A34:C34"/>
    <mergeCell ref="B31:C31"/>
    <mergeCell ref="A14:C14"/>
    <mergeCell ref="A32:C32"/>
    <mergeCell ref="A33:C33"/>
    <mergeCell ref="B26:C26"/>
    <mergeCell ref="B27:C27"/>
    <mergeCell ref="B28:C28"/>
    <mergeCell ref="B29:C29"/>
    <mergeCell ref="B30:C30"/>
    <mergeCell ref="B17:C17"/>
    <mergeCell ref="B18:B22"/>
    <mergeCell ref="B23:C23"/>
    <mergeCell ref="B24:C24"/>
    <mergeCell ref="B25:C25"/>
    <mergeCell ref="D2:E2"/>
    <mergeCell ref="D4:E4"/>
    <mergeCell ref="D6:E6"/>
    <mergeCell ref="B8:D8"/>
    <mergeCell ref="D14:E14"/>
  </mergeCells>
  <phoneticPr fontId="2"/>
  <pageMargins left="0.7" right="0.7" top="0.75" bottom="0.75" header="0.3" footer="0.3"/>
  <pageSetup paperSize="9" scale="9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6E573-8D40-4803-BD8F-1BA630A25AAA}">
  <sheetPr>
    <tabColor rgb="FFFFC000"/>
    <pageSetUpPr fitToPage="1"/>
  </sheetPr>
  <dimension ref="A3:G30"/>
  <sheetViews>
    <sheetView showGridLines="0" view="pageBreakPreview" zoomScaleNormal="100" zoomScaleSheetLayoutView="100" workbookViewId="0"/>
  </sheetViews>
  <sheetFormatPr defaultColWidth="9" defaultRowHeight="13.5"/>
  <cols>
    <col min="1" max="1" width="49" style="84" customWidth="1"/>
    <col min="2" max="2" width="12.5" style="84" customWidth="1"/>
    <col min="3" max="3" width="3.5" style="84" customWidth="1"/>
    <col min="4" max="4" width="14" style="84" customWidth="1"/>
    <col min="5" max="5" width="3.5" style="84" customWidth="1"/>
    <col min="6" max="16384" width="9" style="84"/>
  </cols>
  <sheetData>
    <row r="3" spans="1:7" ht="14.25">
      <c r="A3" s="301" t="s">
        <v>194</v>
      </c>
      <c r="B3" s="301"/>
      <c r="C3" s="301"/>
      <c r="D3" s="301"/>
      <c r="E3" s="301"/>
      <c r="G3" s="85"/>
    </row>
    <row r="4" spans="1:7" ht="14.25">
      <c r="A4" s="83"/>
      <c r="B4" s="83"/>
      <c r="C4" s="83"/>
      <c r="D4" s="83"/>
      <c r="E4" s="83"/>
      <c r="G4" s="85"/>
    </row>
    <row r="5" spans="1:7" ht="14.25" customHeight="1">
      <c r="A5" s="83"/>
      <c r="B5" s="86" t="s">
        <v>162</v>
      </c>
      <c r="C5" s="302">
        <f>実績報告書!D4</f>
        <v>0</v>
      </c>
      <c r="D5" s="302"/>
      <c r="E5" s="302"/>
      <c r="G5" s="85"/>
    </row>
    <row r="6" spans="1:7" ht="14.25">
      <c r="A6" s="83"/>
      <c r="B6" s="86"/>
      <c r="C6" s="86"/>
      <c r="D6" s="135"/>
      <c r="E6" s="135"/>
    </row>
    <row r="7" spans="1:7" ht="14.25" customHeight="1">
      <c r="A7" s="83"/>
      <c r="B7" s="86" t="s">
        <v>163</v>
      </c>
      <c r="C7" s="302">
        <f>いきいきサロン事業報告!C7</f>
        <v>0</v>
      </c>
      <c r="D7" s="302"/>
      <c r="E7" s="302"/>
    </row>
    <row r="8" spans="1:7" ht="14.25">
      <c r="A8" s="83"/>
      <c r="B8" s="86"/>
      <c r="C8" s="86"/>
      <c r="D8" s="135"/>
      <c r="E8" s="135"/>
    </row>
    <row r="9" spans="1:7" ht="14.25">
      <c r="A9" s="83" t="s">
        <v>181</v>
      </c>
      <c r="B9" s="86"/>
      <c r="C9" s="86"/>
      <c r="D9" s="135"/>
      <c r="E9" s="135"/>
    </row>
    <row r="10" spans="1:7" ht="14.25">
      <c r="A10" s="83" t="s">
        <v>164</v>
      </c>
      <c r="B10" s="86"/>
      <c r="C10" s="86"/>
      <c r="D10" s="135"/>
      <c r="E10" s="135"/>
    </row>
    <row r="11" spans="1:7" ht="14.25">
      <c r="A11" s="83"/>
      <c r="B11" s="86"/>
      <c r="C11" s="86"/>
      <c r="D11" s="135"/>
      <c r="E11" s="135"/>
    </row>
    <row r="12" spans="1:7" ht="14.25">
      <c r="A12" s="169" t="s">
        <v>195</v>
      </c>
      <c r="B12" s="315">
        <f>D28</f>
        <v>0</v>
      </c>
      <c r="C12" s="315"/>
      <c r="D12" s="315"/>
      <c r="E12" s="168"/>
    </row>
    <row r="13" spans="1:7" ht="15" thickBot="1">
      <c r="A13" s="136"/>
      <c r="B13" s="136"/>
      <c r="C13" s="136"/>
      <c r="D13" s="137"/>
      <c r="E13" s="137"/>
    </row>
    <row r="14" spans="1:7" ht="15" customHeight="1" thickTop="1">
      <c r="A14" s="303" t="s">
        <v>0</v>
      </c>
      <c r="B14" s="305" t="s">
        <v>165</v>
      </c>
      <c r="C14" s="306"/>
      <c r="D14" s="307" t="s">
        <v>166</v>
      </c>
      <c r="E14" s="306"/>
    </row>
    <row r="15" spans="1:7" ht="42.75" customHeight="1">
      <c r="A15" s="304"/>
      <c r="B15" s="308" t="s">
        <v>167</v>
      </c>
      <c r="C15" s="309"/>
      <c r="D15" s="310" t="s">
        <v>168</v>
      </c>
      <c r="E15" s="309"/>
    </row>
    <row r="16" spans="1:7" ht="30" customHeight="1">
      <c r="A16" s="109" t="s">
        <v>14</v>
      </c>
      <c r="B16" s="311"/>
      <c r="C16" s="313" t="s">
        <v>106</v>
      </c>
      <c r="D16" s="311"/>
      <c r="E16" s="313" t="s">
        <v>106</v>
      </c>
    </row>
    <row r="17" spans="1:5" ht="30" customHeight="1">
      <c r="A17" s="138" t="s">
        <v>169</v>
      </c>
      <c r="B17" s="312"/>
      <c r="C17" s="314"/>
      <c r="D17" s="312"/>
      <c r="E17" s="314"/>
    </row>
    <row r="18" spans="1:5" ht="30" customHeight="1">
      <c r="A18" s="111" t="s">
        <v>15</v>
      </c>
      <c r="B18" s="311"/>
      <c r="C18" s="313" t="s">
        <v>106</v>
      </c>
      <c r="D18" s="311"/>
      <c r="E18" s="313" t="s">
        <v>106</v>
      </c>
    </row>
    <row r="19" spans="1:5" ht="30" customHeight="1">
      <c r="A19" s="170"/>
      <c r="B19" s="312"/>
      <c r="C19" s="314"/>
      <c r="D19" s="312"/>
      <c r="E19" s="314"/>
    </row>
    <row r="20" spans="1:5" ht="30" customHeight="1">
      <c r="A20" s="109" t="s">
        <v>16</v>
      </c>
      <c r="B20" s="311"/>
      <c r="C20" s="313" t="s">
        <v>106</v>
      </c>
      <c r="D20" s="311"/>
      <c r="E20" s="313" t="s">
        <v>106</v>
      </c>
    </row>
    <row r="21" spans="1:5" ht="30" customHeight="1">
      <c r="A21" s="172"/>
      <c r="B21" s="312"/>
      <c r="C21" s="314"/>
      <c r="D21" s="312"/>
      <c r="E21" s="314"/>
    </row>
    <row r="22" spans="1:5" ht="30" customHeight="1">
      <c r="A22" s="111" t="s">
        <v>17</v>
      </c>
      <c r="B22" s="311"/>
      <c r="C22" s="313" t="s">
        <v>106</v>
      </c>
      <c r="D22" s="311"/>
      <c r="E22" s="313" t="s">
        <v>106</v>
      </c>
    </row>
    <row r="23" spans="1:5" ht="30" customHeight="1">
      <c r="A23" s="170"/>
      <c r="B23" s="312"/>
      <c r="C23" s="314"/>
      <c r="D23" s="312"/>
      <c r="E23" s="314"/>
    </row>
    <row r="24" spans="1:5" ht="30" customHeight="1">
      <c r="A24" s="109" t="s">
        <v>18</v>
      </c>
      <c r="B24" s="311"/>
      <c r="C24" s="313" t="s">
        <v>106</v>
      </c>
      <c r="D24" s="311"/>
      <c r="E24" s="313" t="s">
        <v>106</v>
      </c>
    </row>
    <row r="25" spans="1:5" ht="30" customHeight="1">
      <c r="A25" s="170"/>
      <c r="B25" s="312"/>
      <c r="C25" s="314"/>
      <c r="D25" s="312"/>
      <c r="E25" s="314"/>
    </row>
    <row r="26" spans="1:5" ht="30" customHeight="1">
      <c r="A26" s="109" t="s">
        <v>19</v>
      </c>
      <c r="B26" s="311"/>
      <c r="C26" s="313" t="s">
        <v>106</v>
      </c>
      <c r="D26" s="311"/>
      <c r="E26" s="313" t="s">
        <v>106</v>
      </c>
    </row>
    <row r="27" spans="1:5" ht="30" customHeight="1" thickBot="1">
      <c r="A27" s="171"/>
      <c r="B27" s="316"/>
      <c r="C27" s="317"/>
      <c r="D27" s="316"/>
      <c r="E27" s="317"/>
    </row>
    <row r="28" spans="1:5" ht="60" customHeight="1" thickTop="1" thickBot="1">
      <c r="A28" s="126" t="s">
        <v>170</v>
      </c>
      <c r="B28" s="139">
        <f>SUM(B16:B27)</f>
        <v>0</v>
      </c>
      <c r="C28" s="140" t="s">
        <v>106</v>
      </c>
      <c r="D28" s="141">
        <f>SUM(D16:D27)</f>
        <v>0</v>
      </c>
      <c r="E28" s="142" t="s">
        <v>106</v>
      </c>
    </row>
    <row r="30" spans="1:5" ht="14.25">
      <c r="A30" s="301"/>
      <c r="B30" s="301"/>
      <c r="C30" s="301"/>
      <c r="D30" s="301"/>
      <c r="E30" s="301"/>
    </row>
  </sheetData>
  <mergeCells count="34">
    <mergeCell ref="A30:E30"/>
    <mergeCell ref="B12:D12"/>
    <mergeCell ref="B24:B25"/>
    <mergeCell ref="C24:C25"/>
    <mergeCell ref="D24:D25"/>
    <mergeCell ref="E24:E25"/>
    <mergeCell ref="B26:B27"/>
    <mergeCell ref="C26:C27"/>
    <mergeCell ref="D26:D27"/>
    <mergeCell ref="E26:E27"/>
    <mergeCell ref="B20:B21"/>
    <mergeCell ref="C20:C21"/>
    <mergeCell ref="D20:D21"/>
    <mergeCell ref="E20:E21"/>
    <mergeCell ref="B22:B23"/>
    <mergeCell ref="C22:C23"/>
    <mergeCell ref="D22:D23"/>
    <mergeCell ref="E22:E23"/>
    <mergeCell ref="B16:B17"/>
    <mergeCell ref="C16:C17"/>
    <mergeCell ref="D16:D17"/>
    <mergeCell ref="E16:E17"/>
    <mergeCell ref="B18:B19"/>
    <mergeCell ref="C18:C19"/>
    <mergeCell ref="D18:D19"/>
    <mergeCell ref="E18:E19"/>
    <mergeCell ref="A3:E3"/>
    <mergeCell ref="C5:E5"/>
    <mergeCell ref="C7:E7"/>
    <mergeCell ref="A14:A15"/>
    <mergeCell ref="B14:C14"/>
    <mergeCell ref="D14:E14"/>
    <mergeCell ref="B15:C15"/>
    <mergeCell ref="D15:E15"/>
  </mergeCells>
  <phoneticPr fontId="2"/>
  <pageMargins left="0.7" right="0.7" top="0.75" bottom="0.75" header="0.3" footer="0.3"/>
  <pageSetup paperSize="9" scale="97"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352BC-C25E-44AC-87B8-1EA0C881DA02}">
  <sheetPr>
    <tabColor rgb="FFFFC000"/>
    <pageSetUpPr fitToPage="1"/>
  </sheetPr>
  <dimension ref="A1:AD50"/>
  <sheetViews>
    <sheetView showGridLines="0" view="pageBreakPreview" zoomScaleNormal="100" zoomScaleSheetLayoutView="100" workbookViewId="0">
      <selection activeCell="AD8" sqref="AD8"/>
    </sheetView>
  </sheetViews>
  <sheetFormatPr defaultColWidth="9" defaultRowHeight="13.5"/>
  <cols>
    <col min="1" max="1" width="1.875" style="84" customWidth="1"/>
    <col min="2" max="2" width="18.25" style="84" customWidth="1"/>
    <col min="3" max="3" width="13.75" style="84" customWidth="1"/>
    <col min="4" max="25" width="2.5" style="84" customWidth="1"/>
    <col min="26" max="26" width="18.375" style="84" customWidth="1"/>
    <col min="27" max="27" width="2.875" style="84" customWidth="1"/>
    <col min="28" max="28" width="9" style="84" hidden="1" customWidth="1"/>
    <col min="29" max="16384" width="9" style="84"/>
  </cols>
  <sheetData>
    <row r="1" spans="1:30" ht="20.100000000000001" customHeight="1">
      <c r="A1" s="173" t="s">
        <v>186</v>
      </c>
      <c r="B1" s="173"/>
      <c r="C1" s="174"/>
      <c r="D1" s="174"/>
      <c r="E1" s="174"/>
      <c r="F1" s="174"/>
      <c r="G1" s="174"/>
      <c r="H1" s="174"/>
      <c r="I1" s="174"/>
      <c r="J1" s="174"/>
      <c r="K1" s="174"/>
      <c r="L1" s="174"/>
      <c r="M1" s="174"/>
      <c r="N1" s="174"/>
      <c r="O1" s="174"/>
      <c r="P1" s="174"/>
      <c r="Q1" s="174"/>
      <c r="R1" s="174"/>
      <c r="S1" s="174"/>
      <c r="T1" s="174"/>
      <c r="U1" s="174"/>
      <c r="V1" s="174"/>
      <c r="W1" s="174"/>
      <c r="X1" s="174"/>
      <c r="Y1" s="174"/>
      <c r="Z1" s="174"/>
    </row>
    <row r="2" spans="1:30" ht="20.100000000000001" customHeight="1">
      <c r="A2" s="290" t="s">
        <v>115</v>
      </c>
      <c r="B2" s="284"/>
      <c r="C2" s="98" t="s">
        <v>116</v>
      </c>
      <c r="D2" s="290" t="s">
        <v>117</v>
      </c>
      <c r="E2" s="291"/>
      <c r="F2" s="291"/>
      <c r="G2" s="291"/>
      <c r="H2" s="291"/>
      <c r="I2" s="291"/>
      <c r="J2" s="291"/>
      <c r="K2" s="291"/>
      <c r="L2" s="291"/>
      <c r="M2" s="291"/>
      <c r="N2" s="291"/>
      <c r="O2" s="291"/>
      <c r="P2" s="291"/>
      <c r="Q2" s="291"/>
      <c r="R2" s="291"/>
      <c r="S2" s="291"/>
      <c r="T2" s="291"/>
      <c r="U2" s="291"/>
      <c r="V2" s="291"/>
      <c r="W2" s="291"/>
      <c r="X2" s="291"/>
      <c r="Y2" s="292"/>
      <c r="Z2" s="99" t="s">
        <v>105</v>
      </c>
      <c r="AA2" s="100"/>
      <c r="AD2" s="85"/>
    </row>
    <row r="3" spans="1:30" ht="20.100000000000001" customHeight="1">
      <c r="A3" s="383" t="s">
        <v>174</v>
      </c>
      <c r="B3" s="394"/>
      <c r="C3" s="318" t="s">
        <v>206</v>
      </c>
      <c r="D3" s="320" t="s">
        <v>118</v>
      </c>
      <c r="E3" s="321"/>
      <c r="F3" s="321"/>
      <c r="G3" s="321"/>
      <c r="H3" s="321"/>
      <c r="I3" s="321"/>
      <c r="J3" s="321"/>
      <c r="K3" s="321"/>
      <c r="L3" s="321"/>
      <c r="M3" s="321"/>
      <c r="N3" s="321"/>
      <c r="O3" s="321"/>
      <c r="P3" s="321"/>
      <c r="Q3" s="321"/>
      <c r="R3" s="321"/>
      <c r="S3" s="321"/>
      <c r="T3" s="321"/>
      <c r="U3" s="321"/>
      <c r="V3" s="321"/>
      <c r="W3" s="321"/>
      <c r="X3" s="321"/>
      <c r="Y3" s="322"/>
      <c r="Z3" s="323">
        <f>O9</f>
        <v>0</v>
      </c>
      <c r="AA3" s="101"/>
      <c r="AD3" s="85"/>
    </row>
    <row r="4" spans="1:30" ht="20.100000000000001" customHeight="1">
      <c r="A4" s="395"/>
      <c r="B4" s="396"/>
      <c r="C4" s="319"/>
      <c r="D4" s="326">
        <v>1000</v>
      </c>
      <c r="E4" s="327"/>
      <c r="F4" s="327"/>
      <c r="G4" s="102" t="s">
        <v>106</v>
      </c>
      <c r="H4" s="102" t="s">
        <v>119</v>
      </c>
      <c r="I4" s="328">
        <f>IF(AND(C8&gt;50),50,C8)</f>
        <v>0</v>
      </c>
      <c r="J4" s="328"/>
      <c r="K4" s="328"/>
      <c r="L4" s="328" t="s">
        <v>120</v>
      </c>
      <c r="M4" s="328"/>
      <c r="N4" s="102" t="s">
        <v>121</v>
      </c>
      <c r="O4" s="329">
        <f>D4*I4</f>
        <v>0</v>
      </c>
      <c r="P4" s="329"/>
      <c r="Q4" s="329"/>
      <c r="R4" s="329"/>
      <c r="S4" s="329"/>
      <c r="T4" s="329"/>
      <c r="U4" s="103" t="s">
        <v>106</v>
      </c>
      <c r="V4" s="83"/>
      <c r="W4" s="83"/>
      <c r="X4" s="102"/>
      <c r="Y4" s="102"/>
      <c r="Z4" s="324"/>
      <c r="AA4" s="101"/>
      <c r="AB4" s="84">
        <v>0</v>
      </c>
      <c r="AD4" s="85"/>
    </row>
    <row r="5" spans="1:30" ht="20.100000000000001" customHeight="1">
      <c r="A5" s="395"/>
      <c r="B5" s="396"/>
      <c r="C5" s="319"/>
      <c r="D5" s="330" t="s">
        <v>122</v>
      </c>
      <c r="E5" s="331"/>
      <c r="F5" s="331"/>
      <c r="G5" s="331"/>
      <c r="H5" s="331"/>
      <c r="I5" s="331"/>
      <c r="J5" s="331"/>
      <c r="K5" s="331"/>
      <c r="L5" s="331"/>
      <c r="M5" s="331"/>
      <c r="N5" s="331"/>
      <c r="O5" s="331"/>
      <c r="P5" s="331"/>
      <c r="Q5" s="331"/>
      <c r="R5" s="331"/>
      <c r="S5" s="331"/>
      <c r="T5" s="331"/>
      <c r="U5" s="331"/>
      <c r="V5" s="331"/>
      <c r="W5" s="331"/>
      <c r="X5" s="331"/>
      <c r="Y5" s="332"/>
      <c r="Z5" s="324"/>
      <c r="AA5" s="101"/>
    </row>
    <row r="6" spans="1:30" ht="20.100000000000001" customHeight="1">
      <c r="A6" s="395"/>
      <c r="B6" s="396"/>
      <c r="C6" s="319"/>
      <c r="D6" s="333">
        <v>800</v>
      </c>
      <c r="E6" s="334"/>
      <c r="F6" s="334"/>
      <c r="G6" s="102" t="s">
        <v>106</v>
      </c>
      <c r="H6" s="102" t="s">
        <v>119</v>
      </c>
      <c r="I6" s="328" cm="1">
        <f t="array" ref="I6">_xlfn.IFS(C8&gt;100,50,C8&lt;=50,0,C8&gt;50,C8-50)</f>
        <v>0</v>
      </c>
      <c r="J6" s="328"/>
      <c r="K6" s="328"/>
      <c r="L6" s="328" t="s">
        <v>120</v>
      </c>
      <c r="M6" s="328"/>
      <c r="N6" s="102" t="s">
        <v>121</v>
      </c>
      <c r="O6" s="329">
        <f>D6*I6</f>
        <v>0</v>
      </c>
      <c r="P6" s="329"/>
      <c r="Q6" s="329"/>
      <c r="R6" s="329"/>
      <c r="S6" s="329"/>
      <c r="T6" s="329"/>
      <c r="U6" s="103" t="s">
        <v>106</v>
      </c>
      <c r="V6" s="102"/>
      <c r="W6" s="102"/>
      <c r="X6" s="102"/>
      <c r="Y6" s="102"/>
      <c r="Z6" s="324"/>
      <c r="AA6" s="101"/>
    </row>
    <row r="7" spans="1:30" ht="20.100000000000001" customHeight="1">
      <c r="A7" s="395"/>
      <c r="B7" s="396"/>
      <c r="C7" s="319"/>
      <c r="D7" s="330" t="s">
        <v>123</v>
      </c>
      <c r="E7" s="331"/>
      <c r="F7" s="331"/>
      <c r="G7" s="331"/>
      <c r="H7" s="331"/>
      <c r="I7" s="331"/>
      <c r="J7" s="331"/>
      <c r="K7" s="331"/>
      <c r="L7" s="331"/>
      <c r="M7" s="331"/>
      <c r="N7" s="331"/>
      <c r="O7" s="331"/>
      <c r="P7" s="331"/>
      <c r="Q7" s="331"/>
      <c r="R7" s="331"/>
      <c r="S7" s="331"/>
      <c r="T7" s="331"/>
      <c r="U7" s="331"/>
      <c r="V7" s="331"/>
      <c r="W7" s="331"/>
      <c r="X7" s="331"/>
      <c r="Y7" s="332"/>
      <c r="Z7" s="324"/>
      <c r="AA7" s="101"/>
    </row>
    <row r="8" spans="1:30" ht="20.100000000000001" customHeight="1">
      <c r="A8" s="395"/>
      <c r="B8" s="396"/>
      <c r="C8" s="104"/>
      <c r="D8" s="333">
        <v>700</v>
      </c>
      <c r="E8" s="334"/>
      <c r="F8" s="334"/>
      <c r="G8" s="102" t="s">
        <v>106</v>
      </c>
      <c r="H8" s="102" t="s">
        <v>119</v>
      </c>
      <c r="I8" s="328" cm="1">
        <f t="array" ref="I8">_xlfn.IFS(C8&lt;=100,0,C8&gt;100,C8-100)</f>
        <v>0</v>
      </c>
      <c r="J8" s="328"/>
      <c r="K8" s="328"/>
      <c r="L8" s="328" t="s">
        <v>120</v>
      </c>
      <c r="M8" s="328"/>
      <c r="N8" s="102" t="s">
        <v>121</v>
      </c>
      <c r="O8" s="329">
        <f>D8*I8</f>
        <v>0</v>
      </c>
      <c r="P8" s="329"/>
      <c r="Q8" s="329"/>
      <c r="R8" s="329"/>
      <c r="S8" s="329"/>
      <c r="T8" s="329"/>
      <c r="U8" s="103" t="s">
        <v>106</v>
      </c>
      <c r="V8" s="102"/>
      <c r="W8" s="102"/>
      <c r="X8" s="102"/>
      <c r="Y8" s="102"/>
      <c r="Z8" s="324"/>
      <c r="AA8" s="101"/>
    </row>
    <row r="9" spans="1:30" ht="20.100000000000001" customHeight="1">
      <c r="A9" s="362"/>
      <c r="B9" s="397"/>
      <c r="C9" s="105"/>
      <c r="D9" s="335" t="s">
        <v>124</v>
      </c>
      <c r="E9" s="336"/>
      <c r="F9" s="336"/>
      <c r="G9" s="336"/>
      <c r="H9" s="336"/>
      <c r="I9" s="336"/>
      <c r="J9" s="336"/>
      <c r="K9" s="336"/>
      <c r="L9" s="336"/>
      <c r="M9" s="336"/>
      <c r="N9" s="106" t="s">
        <v>121</v>
      </c>
      <c r="O9" s="337">
        <f>O4+O6+O8</f>
        <v>0</v>
      </c>
      <c r="P9" s="338"/>
      <c r="Q9" s="338"/>
      <c r="R9" s="338"/>
      <c r="S9" s="338"/>
      <c r="T9" s="338"/>
      <c r="U9" s="123" t="s">
        <v>106</v>
      </c>
      <c r="V9" s="107"/>
      <c r="W9" s="107"/>
      <c r="X9" s="108"/>
      <c r="Y9" s="161"/>
      <c r="Z9" s="325"/>
      <c r="AA9" s="101"/>
    </row>
    <row r="10" spans="1:30" s="1" customFormat="1" ht="20.100000000000001" customHeight="1">
      <c r="A10" s="392" t="s">
        <v>175</v>
      </c>
      <c r="B10" s="393"/>
      <c r="C10" s="145"/>
      <c r="D10" s="80"/>
      <c r="E10" s="162"/>
      <c r="F10" s="163"/>
      <c r="Z10" s="164"/>
    </row>
    <row r="11" spans="1:30" ht="20.100000000000001" customHeight="1">
      <c r="A11" s="165"/>
      <c r="B11" s="288" t="s">
        <v>176</v>
      </c>
      <c r="C11" s="109" t="s">
        <v>125</v>
      </c>
      <c r="D11" s="341" t="s">
        <v>126</v>
      </c>
      <c r="E11" s="342"/>
      <c r="F11" s="342"/>
      <c r="G11" s="342"/>
      <c r="H11" s="342"/>
      <c r="I11" s="342"/>
      <c r="J11" s="342"/>
      <c r="K11" s="342"/>
      <c r="L11" s="342"/>
      <c r="M11" s="342"/>
      <c r="N11" s="342"/>
      <c r="O11" s="342"/>
      <c r="P11" s="342"/>
      <c r="Q11" s="342"/>
      <c r="R11" s="342"/>
      <c r="S11" s="342"/>
      <c r="T11" s="342"/>
      <c r="U11" s="342"/>
      <c r="V11" s="342"/>
      <c r="W11" s="342"/>
      <c r="X11" s="342"/>
      <c r="Y11" s="343"/>
      <c r="Z11" s="344">
        <f>MIN(U12:U14)</f>
        <v>0</v>
      </c>
      <c r="AA11" s="110"/>
    </row>
    <row r="12" spans="1:30" ht="20.100000000000001" customHeight="1">
      <c r="A12" s="165"/>
      <c r="B12" s="339"/>
      <c r="C12" s="111" t="s">
        <v>127</v>
      </c>
      <c r="D12" s="326">
        <v>60000</v>
      </c>
      <c r="E12" s="327"/>
      <c r="F12" s="327"/>
      <c r="G12" s="112" t="s">
        <v>106</v>
      </c>
      <c r="H12" s="113" t="s">
        <v>128</v>
      </c>
      <c r="I12" s="347">
        <v>400</v>
      </c>
      <c r="J12" s="347"/>
      <c r="K12" s="347"/>
      <c r="L12" s="113" t="s">
        <v>106</v>
      </c>
      <c r="M12" s="113" t="s">
        <v>129</v>
      </c>
      <c r="N12" s="348">
        <f>C8</f>
        <v>0</v>
      </c>
      <c r="O12" s="348"/>
      <c r="P12" s="348"/>
      <c r="Q12" s="328" t="s">
        <v>130</v>
      </c>
      <c r="R12" s="328"/>
      <c r="S12" s="328"/>
      <c r="T12" s="113" t="s">
        <v>121</v>
      </c>
      <c r="U12" s="329">
        <f>D12+(I12*N12)</f>
        <v>60000</v>
      </c>
      <c r="V12" s="329"/>
      <c r="W12" s="329"/>
      <c r="X12" s="329"/>
      <c r="Y12" s="102" t="s">
        <v>106</v>
      </c>
      <c r="Z12" s="345"/>
      <c r="AA12" s="110"/>
    </row>
    <row r="13" spans="1:30" ht="20.100000000000001" customHeight="1">
      <c r="A13" s="165"/>
      <c r="B13" s="339"/>
      <c r="C13" s="111" t="s">
        <v>131</v>
      </c>
      <c r="D13" s="349" t="s">
        <v>198</v>
      </c>
      <c r="E13" s="350"/>
      <c r="F13" s="350"/>
      <c r="G13" s="350"/>
      <c r="H13" s="350"/>
      <c r="I13" s="350"/>
      <c r="J13" s="350"/>
      <c r="K13" s="350"/>
      <c r="L13" s="350"/>
      <c r="M13" s="350"/>
      <c r="N13" s="350"/>
      <c r="O13" s="350"/>
      <c r="P13" s="350"/>
      <c r="Q13" s="350"/>
      <c r="R13" s="350"/>
      <c r="S13" s="350"/>
      <c r="T13" s="350"/>
      <c r="U13" s="350"/>
      <c r="V13" s="350"/>
      <c r="W13" s="350"/>
      <c r="X13" s="350"/>
      <c r="Y13" s="351"/>
      <c r="Z13" s="345"/>
      <c r="AA13" s="110"/>
    </row>
    <row r="14" spans="1:30" ht="20.100000000000001" customHeight="1">
      <c r="A14" s="165"/>
      <c r="B14" s="339"/>
      <c r="C14" s="114"/>
      <c r="D14" s="115"/>
      <c r="E14" s="115"/>
      <c r="F14" s="115"/>
      <c r="G14" s="115"/>
      <c r="H14" s="115"/>
      <c r="I14" s="115"/>
      <c r="J14" s="115"/>
      <c r="K14" s="115"/>
      <c r="L14" s="115"/>
      <c r="M14" s="115"/>
      <c r="N14" s="115"/>
      <c r="O14" s="115"/>
      <c r="P14" s="115"/>
      <c r="Q14" s="115"/>
      <c r="R14" s="115"/>
      <c r="S14" s="115"/>
      <c r="T14" s="115"/>
      <c r="U14" s="329">
        <f>いきいきサロン事業計画!B12</f>
        <v>0</v>
      </c>
      <c r="V14" s="329"/>
      <c r="W14" s="329"/>
      <c r="X14" s="329"/>
      <c r="Y14" s="103" t="s">
        <v>106</v>
      </c>
      <c r="Z14" s="345"/>
      <c r="AA14" s="110"/>
    </row>
    <row r="15" spans="1:30" ht="20.100000000000001" customHeight="1">
      <c r="A15" s="165"/>
      <c r="B15" s="340"/>
      <c r="C15" s="105"/>
      <c r="D15" s="352" t="s">
        <v>132</v>
      </c>
      <c r="E15" s="353"/>
      <c r="F15" s="353"/>
      <c r="G15" s="353"/>
      <c r="H15" s="353"/>
      <c r="I15" s="353"/>
      <c r="J15" s="353"/>
      <c r="K15" s="353"/>
      <c r="L15" s="353"/>
      <c r="M15" s="353"/>
      <c r="N15" s="353"/>
      <c r="O15" s="353"/>
      <c r="P15" s="353"/>
      <c r="Q15" s="353"/>
      <c r="R15" s="353"/>
      <c r="S15" s="353"/>
      <c r="T15" s="353"/>
      <c r="U15" s="353"/>
      <c r="V15" s="353"/>
      <c r="W15" s="353"/>
      <c r="X15" s="353"/>
      <c r="Y15" s="354"/>
      <c r="Z15" s="346"/>
      <c r="AA15" s="110"/>
    </row>
    <row r="16" spans="1:30" ht="30" customHeight="1">
      <c r="A16" s="165"/>
      <c r="B16" s="339" t="s">
        <v>187</v>
      </c>
      <c r="C16" s="111" t="s">
        <v>133</v>
      </c>
      <c r="D16" s="116" t="s">
        <v>134</v>
      </c>
      <c r="E16" s="355"/>
      <c r="F16" s="355"/>
      <c r="G16" s="355"/>
      <c r="H16" s="356"/>
      <c r="I16" s="356"/>
      <c r="J16" s="117" t="s">
        <v>135</v>
      </c>
      <c r="K16" s="357"/>
      <c r="L16" s="357"/>
      <c r="M16" s="358" t="s">
        <v>136</v>
      </c>
      <c r="N16" s="358"/>
      <c r="O16" s="358"/>
      <c r="P16" s="358"/>
      <c r="Q16" s="358"/>
      <c r="R16" s="358"/>
      <c r="S16" s="358"/>
      <c r="T16" s="358"/>
      <c r="U16" s="358"/>
      <c r="V16" s="358"/>
      <c r="W16" s="358"/>
      <c r="X16" s="358"/>
      <c r="Y16" s="359"/>
      <c r="Z16" s="364">
        <v>0</v>
      </c>
      <c r="AA16" s="101"/>
    </row>
    <row r="17" spans="1:28" ht="20.100000000000001" customHeight="1">
      <c r="A17" s="165"/>
      <c r="B17" s="339"/>
      <c r="C17" s="118"/>
      <c r="D17" s="365" t="s">
        <v>137</v>
      </c>
      <c r="E17" s="366"/>
      <c r="F17" s="366"/>
      <c r="G17" s="366"/>
      <c r="H17" s="366"/>
      <c r="I17" s="366"/>
      <c r="J17" s="366"/>
      <c r="K17" s="366"/>
      <c r="L17" s="366"/>
      <c r="M17" s="366"/>
      <c r="N17" s="366"/>
      <c r="O17" s="366"/>
      <c r="P17" s="366"/>
      <c r="Q17" s="366"/>
      <c r="R17" s="366"/>
      <c r="S17" s="366"/>
      <c r="T17" s="366"/>
      <c r="U17" s="366"/>
      <c r="V17" s="366"/>
      <c r="W17" s="366"/>
      <c r="X17" s="366"/>
      <c r="Y17" s="367"/>
      <c r="Z17" s="364"/>
      <c r="AA17" s="101"/>
    </row>
    <row r="18" spans="1:28" ht="20.100000000000001" customHeight="1">
      <c r="A18" s="165"/>
      <c r="B18" s="339"/>
      <c r="C18" s="119"/>
      <c r="D18" s="368" t="s">
        <v>138</v>
      </c>
      <c r="E18" s="369"/>
      <c r="F18" s="369"/>
      <c r="G18" s="369"/>
      <c r="H18" s="369"/>
      <c r="I18" s="369"/>
      <c r="J18" s="369"/>
      <c r="K18" s="369"/>
      <c r="L18" s="369"/>
      <c r="M18" s="369"/>
      <c r="N18" s="369"/>
      <c r="O18" s="369"/>
      <c r="P18" s="369"/>
      <c r="Q18" s="369"/>
      <c r="R18" s="369"/>
      <c r="S18" s="369"/>
      <c r="T18" s="369"/>
      <c r="U18" s="369"/>
      <c r="V18" s="369"/>
      <c r="W18" s="369"/>
      <c r="X18" s="369"/>
      <c r="Y18" s="370"/>
      <c r="Z18" s="364"/>
      <c r="AA18" s="101"/>
    </row>
    <row r="19" spans="1:28" ht="20.100000000000001" customHeight="1">
      <c r="A19" s="165"/>
      <c r="B19" s="339"/>
      <c r="C19" s="120" t="s">
        <v>197</v>
      </c>
      <c r="D19" s="320" t="s">
        <v>139</v>
      </c>
      <c r="E19" s="321"/>
      <c r="F19" s="321"/>
      <c r="G19" s="321"/>
      <c r="H19" s="321"/>
      <c r="I19" s="321"/>
      <c r="J19" s="321"/>
      <c r="K19" s="321"/>
      <c r="L19" s="321"/>
      <c r="M19" s="321"/>
      <c r="N19" s="321"/>
      <c r="O19" s="321"/>
      <c r="P19" s="321"/>
      <c r="Q19" s="321"/>
      <c r="R19" s="321"/>
      <c r="S19" s="321"/>
      <c r="T19" s="321"/>
      <c r="U19" s="321"/>
      <c r="V19" s="321"/>
      <c r="W19" s="321"/>
      <c r="X19" s="321"/>
      <c r="Y19" s="322"/>
      <c r="Z19" s="360">
        <f>IF(COUNTIF(C20,"有"),U20,AB20)</f>
        <v>0</v>
      </c>
      <c r="AA19" s="121"/>
      <c r="AB19" s="122"/>
    </row>
    <row r="20" spans="1:28" ht="20.100000000000001" customHeight="1">
      <c r="A20" s="165"/>
      <c r="B20" s="339"/>
      <c r="C20" s="118"/>
      <c r="D20" s="362" t="s">
        <v>140</v>
      </c>
      <c r="E20" s="363"/>
      <c r="F20" s="363"/>
      <c r="G20" s="363"/>
      <c r="H20" s="363"/>
      <c r="I20" s="363"/>
      <c r="J20" s="363"/>
      <c r="K20" s="363"/>
      <c r="L20" s="363"/>
      <c r="M20" s="363"/>
      <c r="N20" s="363"/>
      <c r="O20" s="363"/>
      <c r="P20" s="363"/>
      <c r="Q20" s="363"/>
      <c r="R20" s="363"/>
      <c r="S20" s="363"/>
      <c r="T20" s="363"/>
      <c r="U20" s="337">
        <v>5000</v>
      </c>
      <c r="V20" s="337"/>
      <c r="W20" s="337"/>
      <c r="X20" s="337"/>
      <c r="Y20" s="123" t="s">
        <v>106</v>
      </c>
      <c r="Z20" s="361"/>
      <c r="AA20" s="121"/>
      <c r="AB20" s="122">
        <v>0</v>
      </c>
    </row>
    <row r="21" spans="1:28" ht="20.100000000000001" customHeight="1">
      <c r="A21" s="165"/>
      <c r="B21" s="339"/>
      <c r="C21" s="120" t="s">
        <v>197</v>
      </c>
      <c r="D21" s="341" t="s">
        <v>141</v>
      </c>
      <c r="E21" s="342"/>
      <c r="F21" s="342"/>
      <c r="G21" s="342"/>
      <c r="H21" s="342"/>
      <c r="I21" s="342"/>
      <c r="J21" s="342"/>
      <c r="K21" s="342"/>
      <c r="L21" s="342"/>
      <c r="M21" s="342"/>
      <c r="N21" s="342"/>
      <c r="O21" s="342"/>
      <c r="P21" s="342"/>
      <c r="Q21" s="342"/>
      <c r="R21" s="342"/>
      <c r="S21" s="342"/>
      <c r="T21" s="342"/>
      <c r="U21" s="342"/>
      <c r="V21" s="342"/>
      <c r="W21" s="342"/>
      <c r="X21" s="342"/>
      <c r="Y21" s="343"/>
      <c r="Z21" s="360">
        <f>IF(COUNTIF(C22,"有"),U22,AB22)</f>
        <v>0</v>
      </c>
      <c r="AA21" s="121"/>
    </row>
    <row r="22" spans="1:28" ht="20.100000000000001" customHeight="1">
      <c r="A22" s="165"/>
      <c r="B22" s="339"/>
      <c r="C22" s="118"/>
      <c r="D22" s="362" t="s">
        <v>142</v>
      </c>
      <c r="E22" s="363"/>
      <c r="F22" s="363"/>
      <c r="G22" s="363"/>
      <c r="H22" s="363"/>
      <c r="I22" s="363"/>
      <c r="J22" s="363"/>
      <c r="K22" s="363"/>
      <c r="L22" s="363"/>
      <c r="M22" s="363"/>
      <c r="N22" s="363"/>
      <c r="O22" s="363"/>
      <c r="P22" s="363"/>
      <c r="Q22" s="363"/>
      <c r="R22" s="363"/>
      <c r="S22" s="363"/>
      <c r="T22" s="363"/>
      <c r="U22" s="337">
        <v>5000</v>
      </c>
      <c r="V22" s="337"/>
      <c r="W22" s="337"/>
      <c r="X22" s="337"/>
      <c r="Y22" s="123" t="s">
        <v>106</v>
      </c>
      <c r="Z22" s="361"/>
      <c r="AA22" s="121"/>
      <c r="AB22" s="122">
        <v>0</v>
      </c>
    </row>
    <row r="23" spans="1:28" ht="20.100000000000001" customHeight="1">
      <c r="A23" s="165"/>
      <c r="B23" s="339"/>
      <c r="C23" s="120" t="s">
        <v>197</v>
      </c>
      <c r="D23" s="349" t="s">
        <v>143</v>
      </c>
      <c r="E23" s="350"/>
      <c r="F23" s="350"/>
      <c r="G23" s="350"/>
      <c r="H23" s="350"/>
      <c r="I23" s="350"/>
      <c r="J23" s="350"/>
      <c r="K23" s="350"/>
      <c r="L23" s="350"/>
      <c r="M23" s="350"/>
      <c r="N23" s="350"/>
      <c r="O23" s="350"/>
      <c r="P23" s="350"/>
      <c r="Q23" s="350"/>
      <c r="R23" s="350"/>
      <c r="S23" s="350"/>
      <c r="T23" s="350"/>
      <c r="U23" s="350"/>
      <c r="V23" s="350"/>
      <c r="W23" s="350"/>
      <c r="X23" s="350"/>
      <c r="Y23" s="351"/>
      <c r="Z23" s="360">
        <f>IF(COUNTIF(C24,"有"),U24,AB24)</f>
        <v>0</v>
      </c>
      <c r="AA23" s="121"/>
    </row>
    <row r="24" spans="1:28" ht="20.100000000000001" customHeight="1">
      <c r="A24" s="165"/>
      <c r="B24" s="339"/>
      <c r="C24" s="118"/>
      <c r="D24" s="362" t="s">
        <v>144</v>
      </c>
      <c r="E24" s="363"/>
      <c r="F24" s="363"/>
      <c r="G24" s="363"/>
      <c r="H24" s="363"/>
      <c r="I24" s="363"/>
      <c r="J24" s="363"/>
      <c r="K24" s="363"/>
      <c r="L24" s="363"/>
      <c r="M24" s="363"/>
      <c r="N24" s="363"/>
      <c r="O24" s="363"/>
      <c r="P24" s="363"/>
      <c r="Q24" s="363"/>
      <c r="R24" s="363"/>
      <c r="S24" s="363"/>
      <c r="T24" s="363"/>
      <c r="U24" s="329">
        <v>5000</v>
      </c>
      <c r="V24" s="329"/>
      <c r="W24" s="329"/>
      <c r="X24" s="329"/>
      <c r="Y24" s="103" t="s">
        <v>106</v>
      </c>
      <c r="Z24" s="361"/>
      <c r="AA24" s="121"/>
      <c r="AB24" s="122">
        <v>0</v>
      </c>
    </row>
    <row r="25" spans="1:28" ht="20.100000000000001" customHeight="1">
      <c r="A25" s="165"/>
      <c r="B25" s="339"/>
      <c r="C25" s="124" t="s">
        <v>145</v>
      </c>
      <c r="D25" s="125" t="s">
        <v>199</v>
      </c>
      <c r="E25" s="125"/>
      <c r="F25" s="125"/>
      <c r="G25" s="125"/>
      <c r="H25" s="125"/>
      <c r="I25" s="125"/>
      <c r="J25" s="125"/>
      <c r="K25" s="125"/>
      <c r="L25" s="125"/>
      <c r="M25" s="125"/>
      <c r="N25" s="125"/>
      <c r="O25" s="125"/>
      <c r="P25" s="125"/>
      <c r="Q25" s="125"/>
      <c r="R25" s="125"/>
      <c r="S25" s="125"/>
      <c r="T25" s="125"/>
      <c r="U25" s="125"/>
      <c r="V25" s="125"/>
      <c r="W25" s="125"/>
      <c r="X25" s="125"/>
      <c r="Y25" s="125"/>
      <c r="Z25" s="371">
        <v>0</v>
      </c>
      <c r="AA25" s="101"/>
    </row>
    <row r="26" spans="1:28" ht="20.100000000000001" customHeight="1">
      <c r="A26" s="165"/>
      <c r="B26" s="339"/>
      <c r="C26" s="118"/>
      <c r="D26" s="333" t="s">
        <v>146</v>
      </c>
      <c r="E26" s="334"/>
      <c r="F26" s="334"/>
      <c r="G26" s="334"/>
      <c r="H26" s="334"/>
      <c r="I26" s="334"/>
      <c r="J26" s="334"/>
      <c r="K26" s="334"/>
      <c r="L26" s="334"/>
      <c r="M26" s="334"/>
      <c r="N26" s="334"/>
      <c r="O26" s="334"/>
      <c r="P26" s="334"/>
      <c r="Q26" s="374"/>
      <c r="R26" s="374"/>
      <c r="S26" s="374"/>
      <c r="T26" s="374"/>
      <c r="U26" s="97"/>
      <c r="V26" s="97"/>
      <c r="W26" s="97"/>
      <c r="X26" s="97"/>
      <c r="Y26" s="97"/>
      <c r="Z26" s="372"/>
      <c r="AA26" s="101"/>
    </row>
    <row r="27" spans="1:28" ht="20.100000000000001" customHeight="1">
      <c r="A27" s="165"/>
      <c r="B27" s="339"/>
      <c r="C27" s="126"/>
      <c r="D27" s="368" t="s">
        <v>147</v>
      </c>
      <c r="E27" s="369"/>
      <c r="F27" s="369"/>
      <c r="G27" s="369"/>
      <c r="H27" s="369"/>
      <c r="I27" s="369"/>
      <c r="J27" s="369"/>
      <c r="K27" s="369"/>
      <c r="L27" s="369"/>
      <c r="M27" s="369"/>
      <c r="N27" s="369"/>
      <c r="O27" s="369"/>
      <c r="P27" s="369"/>
      <c r="Q27" s="369"/>
      <c r="R27" s="369"/>
      <c r="S27" s="369"/>
      <c r="T27" s="369"/>
      <c r="U27" s="369"/>
      <c r="V27" s="369"/>
      <c r="W27" s="369"/>
      <c r="X27" s="369"/>
      <c r="Y27" s="370"/>
      <c r="Z27" s="373"/>
      <c r="AA27" s="101"/>
    </row>
    <row r="28" spans="1:28" ht="20.100000000000001" customHeight="1">
      <c r="A28" s="165"/>
      <c r="B28" s="288" t="s">
        <v>177</v>
      </c>
      <c r="C28" s="109" t="s">
        <v>148</v>
      </c>
      <c r="D28" s="321" t="s">
        <v>207</v>
      </c>
      <c r="E28" s="321"/>
      <c r="F28" s="321"/>
      <c r="G28" s="321"/>
      <c r="H28" s="321"/>
      <c r="I28" s="321"/>
      <c r="J28" s="321"/>
      <c r="K28" s="321"/>
      <c r="L28" s="321"/>
      <c r="M28" s="321"/>
      <c r="N28" s="321"/>
      <c r="O28" s="321"/>
      <c r="P28" s="321"/>
      <c r="Q28" s="321"/>
      <c r="R28" s="321"/>
      <c r="S28" s="321"/>
      <c r="T28" s="321"/>
      <c r="U28" s="321"/>
      <c r="V28" s="321"/>
      <c r="W28" s="321"/>
      <c r="X28" s="321"/>
      <c r="Y28" s="321"/>
      <c r="Z28" s="323">
        <f>O29</f>
        <v>0</v>
      </c>
      <c r="AA28" s="101"/>
    </row>
    <row r="29" spans="1:28" ht="20.100000000000001" customHeight="1">
      <c r="A29" s="165"/>
      <c r="B29" s="340"/>
      <c r="C29" s="127"/>
      <c r="D29" s="375">
        <v>300</v>
      </c>
      <c r="E29" s="376"/>
      <c r="F29" s="376"/>
      <c r="G29" s="108" t="s">
        <v>106</v>
      </c>
      <c r="H29" s="108" t="s">
        <v>119</v>
      </c>
      <c r="I29" s="336">
        <f>C29</f>
        <v>0</v>
      </c>
      <c r="J29" s="336"/>
      <c r="K29" s="336"/>
      <c r="L29" s="336" t="s">
        <v>149</v>
      </c>
      <c r="M29" s="336"/>
      <c r="N29" s="108" t="s">
        <v>121</v>
      </c>
      <c r="O29" s="337">
        <f>D29*I29</f>
        <v>0</v>
      </c>
      <c r="P29" s="337"/>
      <c r="Q29" s="337"/>
      <c r="R29" s="337"/>
      <c r="S29" s="337"/>
      <c r="T29" s="337"/>
      <c r="U29" s="123" t="s">
        <v>106</v>
      </c>
      <c r="V29" s="128"/>
      <c r="W29" s="128"/>
      <c r="X29" s="128"/>
      <c r="Y29" s="128"/>
      <c r="Z29" s="325"/>
      <c r="AA29" s="101"/>
    </row>
    <row r="30" spans="1:28" ht="20.100000000000001" customHeight="1">
      <c r="A30" s="165"/>
      <c r="B30" s="339" t="s">
        <v>85</v>
      </c>
      <c r="C30" s="129" t="s">
        <v>197</v>
      </c>
      <c r="D30" s="331" t="s">
        <v>192</v>
      </c>
      <c r="E30" s="331"/>
      <c r="F30" s="331"/>
      <c r="G30" s="331"/>
      <c r="H30" s="331"/>
      <c r="I30" s="331"/>
      <c r="J30" s="331"/>
      <c r="K30" s="331"/>
      <c r="L30" s="331"/>
      <c r="M30" s="331"/>
      <c r="N30" s="331"/>
      <c r="O30" s="331"/>
      <c r="P30" s="331"/>
      <c r="Q30" s="331"/>
      <c r="R30" s="331"/>
      <c r="S30" s="331"/>
      <c r="T30" s="331"/>
      <c r="U30" s="331"/>
      <c r="V30" s="331"/>
      <c r="W30" s="331"/>
      <c r="X30" s="331"/>
      <c r="Y30" s="331"/>
      <c r="Z30" s="360">
        <f>IF(COUNTIF(C31,"有"),U31,AB31)</f>
        <v>0</v>
      </c>
      <c r="AA30" s="121"/>
    </row>
    <row r="31" spans="1:28" ht="20.100000000000001" customHeight="1">
      <c r="A31" s="165"/>
      <c r="B31" s="339"/>
      <c r="C31" s="118"/>
      <c r="D31" s="350" t="s">
        <v>193</v>
      </c>
      <c r="E31" s="350"/>
      <c r="F31" s="350"/>
      <c r="G31" s="350"/>
      <c r="H31" s="350"/>
      <c r="I31" s="350"/>
      <c r="J31" s="350"/>
      <c r="K31" s="350"/>
      <c r="L31" s="350"/>
      <c r="M31" s="350"/>
      <c r="N31" s="350"/>
      <c r="O31" s="350"/>
      <c r="P31" s="350"/>
      <c r="Q31" s="350"/>
      <c r="R31" s="350"/>
      <c r="S31" s="350"/>
      <c r="T31" s="350"/>
      <c r="U31" s="329">
        <v>5000</v>
      </c>
      <c r="V31" s="329"/>
      <c r="W31" s="329"/>
      <c r="X31" s="329"/>
      <c r="Y31" s="103" t="s">
        <v>106</v>
      </c>
      <c r="Z31" s="361"/>
      <c r="AA31" s="121"/>
      <c r="AB31" s="122">
        <v>0</v>
      </c>
    </row>
    <row r="32" spans="1:28" ht="20.100000000000001" customHeight="1">
      <c r="A32" s="165"/>
      <c r="B32" s="288" t="s">
        <v>86</v>
      </c>
      <c r="C32" s="98" t="s">
        <v>197</v>
      </c>
      <c r="D32" s="321" t="s">
        <v>150</v>
      </c>
      <c r="E32" s="321"/>
      <c r="F32" s="321"/>
      <c r="G32" s="321"/>
      <c r="H32" s="321"/>
      <c r="I32" s="321"/>
      <c r="J32" s="321"/>
      <c r="K32" s="321"/>
      <c r="L32" s="321"/>
      <c r="M32" s="321"/>
      <c r="N32" s="321"/>
      <c r="O32" s="321"/>
      <c r="P32" s="321"/>
      <c r="Q32" s="321"/>
      <c r="R32" s="321"/>
      <c r="S32" s="321"/>
      <c r="T32" s="321"/>
      <c r="U32" s="321"/>
      <c r="V32" s="321"/>
      <c r="W32" s="321"/>
      <c r="X32" s="321"/>
      <c r="Y32" s="321"/>
      <c r="Z32" s="360">
        <f>IF(I33&gt;0,O33,AB33)</f>
        <v>0</v>
      </c>
      <c r="AA32" s="121"/>
    </row>
    <row r="33" spans="1:28" ht="20.100000000000001" customHeight="1">
      <c r="A33" s="165"/>
      <c r="B33" s="340"/>
      <c r="C33" s="118"/>
      <c r="D33" s="375">
        <v>1000</v>
      </c>
      <c r="E33" s="376"/>
      <c r="F33" s="376"/>
      <c r="G33" s="108" t="s">
        <v>106</v>
      </c>
      <c r="H33" s="108" t="s">
        <v>119</v>
      </c>
      <c r="I33" s="378"/>
      <c r="J33" s="378"/>
      <c r="K33" s="378"/>
      <c r="L33" s="336" t="s">
        <v>151</v>
      </c>
      <c r="M33" s="336"/>
      <c r="N33" s="108" t="s">
        <v>121</v>
      </c>
      <c r="O33" s="337">
        <f>D33*I33</f>
        <v>0</v>
      </c>
      <c r="P33" s="337"/>
      <c r="Q33" s="337"/>
      <c r="R33" s="337"/>
      <c r="S33" s="337"/>
      <c r="T33" s="337"/>
      <c r="U33" s="123" t="s">
        <v>106</v>
      </c>
      <c r="V33" s="128"/>
      <c r="W33" s="128"/>
      <c r="X33" s="128"/>
      <c r="Y33" s="128"/>
      <c r="Z33" s="377"/>
      <c r="AA33" s="121"/>
      <c r="AB33" s="84">
        <v>0</v>
      </c>
    </row>
    <row r="34" spans="1:28" ht="20.100000000000001" customHeight="1">
      <c r="A34" s="165"/>
      <c r="B34" s="288" t="s">
        <v>178</v>
      </c>
      <c r="C34" s="98" t="s">
        <v>152</v>
      </c>
      <c r="D34" s="321" t="s">
        <v>200</v>
      </c>
      <c r="E34" s="321"/>
      <c r="F34" s="321"/>
      <c r="G34" s="321"/>
      <c r="H34" s="321"/>
      <c r="I34" s="321"/>
      <c r="J34" s="321"/>
      <c r="K34" s="321"/>
      <c r="L34" s="321"/>
      <c r="M34" s="321"/>
      <c r="N34" s="321"/>
      <c r="O34" s="321"/>
      <c r="P34" s="321"/>
      <c r="Q34" s="321"/>
      <c r="R34" s="321"/>
      <c r="S34" s="321"/>
      <c r="T34" s="321"/>
      <c r="U34" s="321"/>
      <c r="V34" s="321"/>
      <c r="W34" s="321"/>
      <c r="X34" s="321"/>
      <c r="Y34" s="321"/>
      <c r="Z34" s="360">
        <f>IF(I36&gt;0,O36,AB37)</f>
        <v>0</v>
      </c>
      <c r="AA34" s="121"/>
    </row>
    <row r="35" spans="1:28" ht="20.100000000000001" customHeight="1">
      <c r="A35" s="165"/>
      <c r="B35" s="339"/>
      <c r="C35" s="118"/>
      <c r="D35" s="350" t="s">
        <v>153</v>
      </c>
      <c r="E35" s="350"/>
      <c r="F35" s="350"/>
      <c r="G35" s="350"/>
      <c r="H35" s="350"/>
      <c r="I35" s="350"/>
      <c r="J35" s="350"/>
      <c r="K35" s="350"/>
      <c r="L35" s="350"/>
      <c r="M35" s="350"/>
      <c r="N35" s="350"/>
      <c r="O35" s="350"/>
      <c r="P35" s="350"/>
      <c r="Q35" s="350"/>
      <c r="R35" s="350"/>
      <c r="S35" s="350"/>
      <c r="T35" s="350"/>
      <c r="U35" s="350"/>
      <c r="V35" s="350"/>
      <c r="W35" s="350"/>
      <c r="X35" s="350"/>
      <c r="Y35" s="350"/>
      <c r="Z35" s="361"/>
      <c r="AA35" s="121"/>
    </row>
    <row r="36" spans="1:28" ht="20.100000000000001" customHeight="1">
      <c r="A36" s="165"/>
      <c r="B36" s="339"/>
      <c r="C36" s="114"/>
      <c r="D36" s="326">
        <v>2000</v>
      </c>
      <c r="E36" s="327"/>
      <c r="F36" s="327"/>
      <c r="G36" s="102" t="s">
        <v>106</v>
      </c>
      <c r="H36" s="102" t="s">
        <v>119</v>
      </c>
      <c r="I36" s="379"/>
      <c r="J36" s="379"/>
      <c r="K36" s="379"/>
      <c r="L36" s="328" t="s">
        <v>154</v>
      </c>
      <c r="M36" s="328"/>
      <c r="N36" s="102" t="s">
        <v>121</v>
      </c>
      <c r="O36" s="329">
        <f>D36*I36</f>
        <v>0</v>
      </c>
      <c r="P36" s="329"/>
      <c r="Q36" s="329"/>
      <c r="R36" s="329"/>
      <c r="S36" s="329"/>
      <c r="T36" s="329"/>
      <c r="U36" s="103" t="s">
        <v>106</v>
      </c>
      <c r="V36" s="115"/>
      <c r="W36" s="115"/>
      <c r="X36" s="115"/>
      <c r="Y36" s="115"/>
      <c r="Z36" s="361"/>
      <c r="AA36" s="121"/>
    </row>
    <row r="37" spans="1:28" ht="20.100000000000001" customHeight="1">
      <c r="A37" s="165"/>
      <c r="B37" s="340"/>
      <c r="C37" s="105"/>
      <c r="D37" s="380"/>
      <c r="E37" s="381"/>
      <c r="F37" s="381"/>
      <c r="G37" s="381"/>
      <c r="H37" s="381"/>
      <c r="I37" s="381"/>
      <c r="J37" s="381"/>
      <c r="K37" s="381"/>
      <c r="L37" s="381"/>
      <c r="M37" s="381"/>
      <c r="N37" s="381"/>
      <c r="O37" s="381"/>
      <c r="P37" s="381"/>
      <c r="Q37" s="381"/>
      <c r="R37" s="381"/>
      <c r="S37" s="381"/>
      <c r="T37" s="381"/>
      <c r="U37" s="381"/>
      <c r="V37" s="381"/>
      <c r="W37" s="381"/>
      <c r="X37" s="381"/>
      <c r="Y37" s="130"/>
      <c r="Z37" s="377"/>
      <c r="AA37" s="121"/>
      <c r="AB37" s="84">
        <v>0</v>
      </c>
    </row>
    <row r="38" spans="1:28" ht="20.100000000000001" customHeight="1">
      <c r="A38" s="165"/>
      <c r="B38" s="318" t="s">
        <v>179</v>
      </c>
      <c r="C38" s="129" t="s">
        <v>197</v>
      </c>
      <c r="D38" s="383" t="s">
        <v>205</v>
      </c>
      <c r="E38" s="384"/>
      <c r="F38" s="384"/>
      <c r="G38" s="384"/>
      <c r="H38" s="384"/>
      <c r="I38" s="384"/>
      <c r="J38" s="384"/>
      <c r="K38" s="384"/>
      <c r="L38" s="384"/>
      <c r="M38" s="384"/>
      <c r="N38" s="384"/>
      <c r="O38" s="384"/>
      <c r="P38" s="384"/>
      <c r="Q38" s="384"/>
      <c r="R38" s="384"/>
      <c r="S38" s="384"/>
      <c r="T38" s="384"/>
      <c r="U38" s="384"/>
      <c r="V38" s="384"/>
      <c r="W38" s="384"/>
      <c r="X38" s="384"/>
      <c r="Y38" s="385"/>
      <c r="Z38" s="360">
        <f>IF(COUNTIF(C39,"有"),U39,AB39)</f>
        <v>0</v>
      </c>
      <c r="AA38" s="121"/>
    </row>
    <row r="39" spans="1:28" ht="20.100000000000001" customHeight="1">
      <c r="A39" s="165"/>
      <c r="B39" s="386"/>
      <c r="C39" s="118"/>
      <c r="D39" s="362" t="s">
        <v>202</v>
      </c>
      <c r="E39" s="363"/>
      <c r="F39" s="363"/>
      <c r="G39" s="363"/>
      <c r="H39" s="363"/>
      <c r="I39" s="363"/>
      <c r="J39" s="363"/>
      <c r="K39" s="363"/>
      <c r="L39" s="363"/>
      <c r="M39" s="363"/>
      <c r="N39" s="363"/>
      <c r="O39" s="363"/>
      <c r="P39" s="363"/>
      <c r="Q39" s="363"/>
      <c r="R39" s="363"/>
      <c r="S39" s="363"/>
      <c r="T39" s="363"/>
      <c r="U39" s="329">
        <v>3000</v>
      </c>
      <c r="V39" s="329"/>
      <c r="W39" s="329"/>
      <c r="X39" s="329"/>
      <c r="Y39" s="103" t="s">
        <v>106</v>
      </c>
      <c r="Z39" s="361"/>
      <c r="AA39" s="121"/>
      <c r="AB39" s="122">
        <v>0</v>
      </c>
    </row>
    <row r="40" spans="1:28" ht="20.100000000000001" customHeight="1">
      <c r="A40" s="165"/>
      <c r="B40" s="288" t="s">
        <v>89</v>
      </c>
      <c r="C40" s="98" t="s">
        <v>197</v>
      </c>
      <c r="D40" s="342" t="s">
        <v>155</v>
      </c>
      <c r="E40" s="342"/>
      <c r="F40" s="342"/>
      <c r="G40" s="342"/>
      <c r="H40" s="342"/>
      <c r="I40" s="342"/>
      <c r="J40" s="342"/>
      <c r="K40" s="342"/>
      <c r="L40" s="342"/>
      <c r="M40" s="342"/>
      <c r="N40" s="342"/>
      <c r="O40" s="342"/>
      <c r="P40" s="342"/>
      <c r="Q40" s="342"/>
      <c r="R40" s="342"/>
      <c r="S40" s="342"/>
      <c r="T40" s="342"/>
      <c r="U40" s="342"/>
      <c r="V40" s="342"/>
      <c r="W40" s="342"/>
      <c r="X40" s="342"/>
      <c r="Y40" s="342"/>
      <c r="Z40" s="360">
        <f>IF(I41&gt;0,O41,AB42)</f>
        <v>0</v>
      </c>
      <c r="AA40" s="121"/>
    </row>
    <row r="41" spans="1:28" ht="20.100000000000001" customHeight="1">
      <c r="A41" s="165"/>
      <c r="B41" s="339"/>
      <c r="C41" s="118"/>
      <c r="D41" s="326">
        <v>10000</v>
      </c>
      <c r="E41" s="327"/>
      <c r="F41" s="327"/>
      <c r="G41" s="102" t="s">
        <v>106</v>
      </c>
      <c r="H41" s="102" t="s">
        <v>119</v>
      </c>
      <c r="I41" s="379"/>
      <c r="J41" s="379"/>
      <c r="K41" s="379"/>
      <c r="L41" s="328" t="s">
        <v>156</v>
      </c>
      <c r="M41" s="328"/>
      <c r="N41" s="102" t="s">
        <v>121</v>
      </c>
      <c r="O41" s="329">
        <f>D41*I41</f>
        <v>0</v>
      </c>
      <c r="P41" s="329"/>
      <c r="Q41" s="329"/>
      <c r="R41" s="329"/>
      <c r="S41" s="329"/>
      <c r="T41" s="329"/>
      <c r="U41" s="103" t="s">
        <v>106</v>
      </c>
      <c r="V41" s="115"/>
      <c r="W41" s="115"/>
      <c r="X41" s="115"/>
      <c r="Y41" s="115"/>
      <c r="Z41" s="361"/>
      <c r="AA41" s="121"/>
    </row>
    <row r="42" spans="1:28" ht="20.100000000000001" customHeight="1">
      <c r="A42" s="165"/>
      <c r="B42" s="340"/>
      <c r="C42" s="105"/>
      <c r="D42" s="363" t="s">
        <v>201</v>
      </c>
      <c r="E42" s="363"/>
      <c r="F42" s="363"/>
      <c r="G42" s="363"/>
      <c r="H42" s="363"/>
      <c r="I42" s="363"/>
      <c r="J42" s="363"/>
      <c r="K42" s="363"/>
      <c r="L42" s="363"/>
      <c r="M42" s="363"/>
      <c r="N42" s="363"/>
      <c r="O42" s="363"/>
      <c r="P42" s="363"/>
      <c r="Q42" s="363"/>
      <c r="R42" s="363"/>
      <c r="S42" s="363"/>
      <c r="T42" s="363"/>
      <c r="U42" s="363"/>
      <c r="V42" s="363"/>
      <c r="W42" s="363"/>
      <c r="X42" s="363"/>
      <c r="Y42" s="363"/>
      <c r="Z42" s="377"/>
      <c r="AA42" s="121"/>
      <c r="AB42" s="122">
        <v>0</v>
      </c>
    </row>
    <row r="43" spans="1:28" ht="20.100000000000001" customHeight="1">
      <c r="A43" s="165"/>
      <c r="B43" s="339" t="s">
        <v>180</v>
      </c>
      <c r="C43" s="129" t="s">
        <v>197</v>
      </c>
      <c r="D43" s="387" t="s">
        <v>204</v>
      </c>
      <c r="E43" s="388"/>
      <c r="F43" s="388"/>
      <c r="G43" s="388"/>
      <c r="H43" s="388"/>
      <c r="I43" s="388"/>
      <c r="J43" s="388"/>
      <c r="K43" s="388"/>
      <c r="L43" s="388"/>
      <c r="M43" s="388"/>
      <c r="N43" s="388"/>
      <c r="O43" s="388"/>
      <c r="P43" s="388"/>
      <c r="Q43" s="388"/>
      <c r="R43" s="388"/>
      <c r="S43" s="388"/>
      <c r="T43" s="388"/>
      <c r="U43" s="388"/>
      <c r="V43" s="388"/>
      <c r="W43" s="388"/>
      <c r="X43" s="388"/>
      <c r="Y43" s="389"/>
      <c r="Z43" s="324">
        <f>U44</f>
        <v>0</v>
      </c>
      <c r="AA43" s="101"/>
      <c r="AB43" s="84">
        <f>D44+(I44*N44)</f>
        <v>7000</v>
      </c>
    </row>
    <row r="44" spans="1:28" ht="20.100000000000001" customHeight="1">
      <c r="A44" s="165"/>
      <c r="B44" s="339"/>
      <c r="C44" s="118"/>
      <c r="D44" s="326">
        <v>7000</v>
      </c>
      <c r="E44" s="327"/>
      <c r="F44" s="327"/>
      <c r="G44" s="112" t="s">
        <v>106</v>
      </c>
      <c r="H44" s="113" t="s">
        <v>128</v>
      </c>
      <c r="I44" s="347">
        <v>60</v>
      </c>
      <c r="J44" s="347"/>
      <c r="K44" s="347"/>
      <c r="L44" s="113" t="s">
        <v>106</v>
      </c>
      <c r="M44" s="113" t="s">
        <v>129</v>
      </c>
      <c r="N44" s="348">
        <f>IF(COUNTIF(C44,"有"),C8,AB44)</f>
        <v>0</v>
      </c>
      <c r="O44" s="348"/>
      <c r="P44" s="348"/>
      <c r="Q44" s="328" t="s">
        <v>130</v>
      </c>
      <c r="R44" s="328"/>
      <c r="S44" s="328"/>
      <c r="T44" s="113" t="s">
        <v>121</v>
      </c>
      <c r="U44" s="329">
        <f>IF(COUNTIF(C44,"有"),AB43,AB44)</f>
        <v>0</v>
      </c>
      <c r="V44" s="329"/>
      <c r="W44" s="329"/>
      <c r="X44" s="329"/>
      <c r="Y44" s="102" t="s">
        <v>106</v>
      </c>
      <c r="Z44" s="324"/>
      <c r="AA44" s="101"/>
      <c r="AB44" s="84">
        <v>0</v>
      </c>
    </row>
    <row r="45" spans="1:28" ht="20.100000000000001" customHeight="1">
      <c r="A45" s="165"/>
      <c r="B45" s="288" t="s">
        <v>188</v>
      </c>
      <c r="C45" s="98" t="s">
        <v>157</v>
      </c>
      <c r="D45" s="383" t="s">
        <v>203</v>
      </c>
      <c r="E45" s="384"/>
      <c r="F45" s="384"/>
      <c r="G45" s="384"/>
      <c r="H45" s="384"/>
      <c r="I45" s="384"/>
      <c r="J45" s="384"/>
      <c r="K45" s="384"/>
      <c r="L45" s="384"/>
      <c r="M45" s="384"/>
      <c r="N45" s="384"/>
      <c r="O45" s="384"/>
      <c r="P45" s="384"/>
      <c r="Q45" s="384"/>
      <c r="R45" s="384"/>
      <c r="S45" s="384"/>
      <c r="T45" s="384"/>
      <c r="U45" s="150"/>
      <c r="V45" s="150"/>
      <c r="W45" s="150"/>
      <c r="X45" s="150"/>
      <c r="Y45" s="175"/>
      <c r="Z45" s="360">
        <f>IF(COUNTIF(C46,"有"),U46,AB46)</f>
        <v>0</v>
      </c>
      <c r="AA45" s="121"/>
    </row>
    <row r="46" spans="1:28" ht="20.100000000000001" customHeight="1">
      <c r="A46" s="165"/>
      <c r="B46" s="339"/>
      <c r="C46" s="118"/>
      <c r="D46" s="132"/>
      <c r="E46" s="131"/>
      <c r="F46" s="131"/>
      <c r="G46" s="131"/>
      <c r="H46" s="131"/>
      <c r="I46" s="131"/>
      <c r="J46" s="131"/>
      <c r="K46" s="131"/>
      <c r="L46" s="131"/>
      <c r="M46" s="131"/>
      <c r="N46" s="131"/>
      <c r="O46" s="131"/>
      <c r="P46" s="131"/>
      <c r="Q46" s="131"/>
      <c r="R46" s="131"/>
      <c r="S46" s="131"/>
      <c r="T46" s="131"/>
      <c r="U46" s="337">
        <v>10000</v>
      </c>
      <c r="V46" s="337"/>
      <c r="W46" s="337"/>
      <c r="X46" s="337"/>
      <c r="Y46" s="176" t="s">
        <v>106</v>
      </c>
      <c r="Z46" s="361"/>
      <c r="AA46" s="121"/>
      <c r="AB46" s="122">
        <v>0</v>
      </c>
    </row>
    <row r="47" spans="1:28" ht="20.100000000000001" customHeight="1">
      <c r="A47" s="165"/>
      <c r="B47" s="400" t="s">
        <v>189</v>
      </c>
      <c r="C47" s="98" t="s">
        <v>157</v>
      </c>
      <c r="D47" s="330" t="s">
        <v>208</v>
      </c>
      <c r="E47" s="321"/>
      <c r="F47" s="321"/>
      <c r="G47" s="321"/>
      <c r="H47" s="321"/>
      <c r="I47" s="321"/>
      <c r="J47" s="321"/>
      <c r="K47" s="321"/>
      <c r="L47" s="321"/>
      <c r="M47" s="321"/>
      <c r="N47" s="321"/>
      <c r="O47" s="321"/>
      <c r="P47" s="321"/>
      <c r="Q47" s="321"/>
      <c r="R47" s="321"/>
      <c r="S47" s="321"/>
      <c r="T47" s="321"/>
      <c r="U47" s="321"/>
      <c r="V47" s="321"/>
      <c r="W47" s="321"/>
      <c r="X47" s="321"/>
      <c r="Y47" s="321"/>
      <c r="Z47" s="360">
        <f>IF(I48&gt;0,O48,AB48)</f>
        <v>0</v>
      </c>
      <c r="AA47" s="121"/>
    </row>
    <row r="48" spans="1:28" ht="20.100000000000001" customHeight="1" thickBot="1">
      <c r="A48" s="167"/>
      <c r="B48" s="401"/>
      <c r="C48" s="166"/>
      <c r="D48" s="326">
        <v>5000</v>
      </c>
      <c r="E48" s="327"/>
      <c r="F48" s="327"/>
      <c r="G48" s="102" t="s">
        <v>106</v>
      </c>
      <c r="H48" s="102" t="s">
        <v>119</v>
      </c>
      <c r="I48" s="379"/>
      <c r="J48" s="379"/>
      <c r="K48" s="379"/>
      <c r="L48" s="328" t="s">
        <v>158</v>
      </c>
      <c r="M48" s="328"/>
      <c r="N48" s="102" t="s">
        <v>121</v>
      </c>
      <c r="O48" s="329">
        <f>D48*I48</f>
        <v>0</v>
      </c>
      <c r="P48" s="329"/>
      <c r="Q48" s="329"/>
      <c r="R48" s="329"/>
      <c r="S48" s="329"/>
      <c r="T48" s="329"/>
      <c r="U48" s="103" t="s">
        <v>106</v>
      </c>
      <c r="V48" s="133"/>
      <c r="W48" s="133"/>
      <c r="X48" s="133"/>
      <c r="Y48" s="133"/>
      <c r="Z48" s="361"/>
      <c r="AA48" s="121"/>
      <c r="AB48" s="122">
        <v>0</v>
      </c>
    </row>
    <row r="49" spans="1:27" ht="20.100000000000001" customHeight="1" thickTop="1">
      <c r="A49" s="308" t="s">
        <v>159</v>
      </c>
      <c r="B49" s="398"/>
      <c r="C49" s="399"/>
      <c r="D49" s="390" t="s">
        <v>160</v>
      </c>
      <c r="E49" s="391"/>
      <c r="F49" s="391"/>
      <c r="G49" s="391"/>
      <c r="H49" s="391"/>
      <c r="I49" s="391"/>
      <c r="J49" s="391"/>
      <c r="K49" s="391"/>
      <c r="L49" s="391"/>
      <c r="M49" s="391"/>
      <c r="N49" s="391"/>
      <c r="O49" s="391"/>
      <c r="P49" s="391"/>
      <c r="Q49" s="391"/>
      <c r="R49" s="391"/>
      <c r="S49" s="391"/>
      <c r="T49" s="391"/>
      <c r="U49" s="391"/>
      <c r="V49" s="391"/>
      <c r="W49" s="391"/>
      <c r="X49" s="391"/>
      <c r="Y49" s="391"/>
      <c r="Z49" s="134">
        <f>SUM(Z3:Z48)</f>
        <v>0</v>
      </c>
      <c r="AA49" s="101"/>
    </row>
    <row r="50" spans="1:27" ht="20.100000000000001" customHeight="1">
      <c r="A50" s="382" t="s">
        <v>161</v>
      </c>
      <c r="B50" s="382"/>
      <c r="C50" s="382"/>
      <c r="D50" s="382"/>
      <c r="E50" s="382"/>
      <c r="F50" s="382"/>
      <c r="G50" s="382"/>
      <c r="H50" s="382"/>
      <c r="I50" s="382"/>
      <c r="J50" s="382"/>
      <c r="K50" s="382"/>
      <c r="L50" s="382"/>
      <c r="M50" s="382"/>
      <c r="N50" s="382"/>
      <c r="O50" s="382"/>
      <c r="P50" s="382"/>
      <c r="Q50" s="382"/>
      <c r="R50" s="382"/>
      <c r="S50" s="382"/>
      <c r="T50" s="382"/>
      <c r="U50" s="382"/>
      <c r="V50" s="382"/>
      <c r="W50" s="382"/>
      <c r="X50" s="382"/>
      <c r="Y50" s="382"/>
      <c r="Z50" s="382"/>
      <c r="AA50" s="103"/>
    </row>
  </sheetData>
  <mergeCells count="121">
    <mergeCell ref="A50:Z50"/>
    <mergeCell ref="D38:Y38"/>
    <mergeCell ref="D39:T39"/>
    <mergeCell ref="B38:B39"/>
    <mergeCell ref="D43:Y43"/>
    <mergeCell ref="L48:M48"/>
    <mergeCell ref="O48:T48"/>
    <mergeCell ref="D49:Y49"/>
    <mergeCell ref="A2:B2"/>
    <mergeCell ref="A10:B10"/>
    <mergeCell ref="A3:B9"/>
    <mergeCell ref="A49:C49"/>
    <mergeCell ref="B45:B46"/>
    <mergeCell ref="D45:T45"/>
    <mergeCell ref="U46:X46"/>
    <mergeCell ref="Z45:Z46"/>
    <mergeCell ref="B47:B48"/>
    <mergeCell ref="D47:Y47"/>
    <mergeCell ref="Z47:Z48"/>
    <mergeCell ref="D48:F48"/>
    <mergeCell ref="I48:K48"/>
    <mergeCell ref="Z43:Z44"/>
    <mergeCell ref="O41:T41"/>
    <mergeCell ref="D42:Y42"/>
    <mergeCell ref="B43:B44"/>
    <mergeCell ref="D44:F44"/>
    <mergeCell ref="I44:K44"/>
    <mergeCell ref="N44:P44"/>
    <mergeCell ref="Q44:S44"/>
    <mergeCell ref="U44:X44"/>
    <mergeCell ref="U39:X39"/>
    <mergeCell ref="Z38:Z39"/>
    <mergeCell ref="B40:B42"/>
    <mergeCell ref="D40:Y40"/>
    <mergeCell ref="Z40:Z42"/>
    <mergeCell ref="D41:F41"/>
    <mergeCell ref="I41:K41"/>
    <mergeCell ref="L41:M41"/>
    <mergeCell ref="B34:B37"/>
    <mergeCell ref="D34:Y34"/>
    <mergeCell ref="Z34:Z37"/>
    <mergeCell ref="D35:Y35"/>
    <mergeCell ref="D36:F36"/>
    <mergeCell ref="I36:K36"/>
    <mergeCell ref="L36:M36"/>
    <mergeCell ref="O36:T36"/>
    <mergeCell ref="D37:X37"/>
    <mergeCell ref="B28:B29"/>
    <mergeCell ref="D28:Y28"/>
    <mergeCell ref="Z28:Z29"/>
    <mergeCell ref="D29:F29"/>
    <mergeCell ref="I29:K29"/>
    <mergeCell ref="L29:M29"/>
    <mergeCell ref="B32:B33"/>
    <mergeCell ref="D32:Y32"/>
    <mergeCell ref="Z32:Z33"/>
    <mergeCell ref="D33:F33"/>
    <mergeCell ref="I33:K33"/>
    <mergeCell ref="L33:M33"/>
    <mergeCell ref="O33:T33"/>
    <mergeCell ref="O29:T29"/>
    <mergeCell ref="B30:B31"/>
    <mergeCell ref="D30:Y30"/>
    <mergeCell ref="Z30:Z31"/>
    <mergeCell ref="D31:T31"/>
    <mergeCell ref="U31:X31"/>
    <mergeCell ref="B16:B27"/>
    <mergeCell ref="E16:G16"/>
    <mergeCell ref="H16:I16"/>
    <mergeCell ref="K16:L16"/>
    <mergeCell ref="M16:Y16"/>
    <mergeCell ref="D21:Y21"/>
    <mergeCell ref="Z21:Z22"/>
    <mergeCell ref="D22:T22"/>
    <mergeCell ref="U22:X22"/>
    <mergeCell ref="D23:Y23"/>
    <mergeCell ref="Z23:Z24"/>
    <mergeCell ref="D24:T24"/>
    <mergeCell ref="U24:X24"/>
    <mergeCell ref="Z16:Z18"/>
    <mergeCell ref="D17:Y17"/>
    <mergeCell ref="D18:Y18"/>
    <mergeCell ref="D19:Y19"/>
    <mergeCell ref="Z19:Z20"/>
    <mergeCell ref="D20:T20"/>
    <mergeCell ref="U20:X20"/>
    <mergeCell ref="Z25:Z27"/>
    <mergeCell ref="D26:P26"/>
    <mergeCell ref="Q26:T26"/>
    <mergeCell ref="D27:Y27"/>
    <mergeCell ref="B11:B15"/>
    <mergeCell ref="D11:Y11"/>
    <mergeCell ref="Z11:Z15"/>
    <mergeCell ref="D12:F12"/>
    <mergeCell ref="I12:K12"/>
    <mergeCell ref="N12:P12"/>
    <mergeCell ref="Q12:S12"/>
    <mergeCell ref="U12:X12"/>
    <mergeCell ref="D13:Y13"/>
    <mergeCell ref="U14:X14"/>
    <mergeCell ref="D15:Y15"/>
    <mergeCell ref="D2:Y2"/>
    <mergeCell ref="C3:C7"/>
    <mergeCell ref="D3:Y3"/>
    <mergeCell ref="Z3:Z9"/>
    <mergeCell ref="D4:F4"/>
    <mergeCell ref="I4:K4"/>
    <mergeCell ref="L4:M4"/>
    <mergeCell ref="O4:T4"/>
    <mergeCell ref="D5:Y5"/>
    <mergeCell ref="D6:F6"/>
    <mergeCell ref="I6:K6"/>
    <mergeCell ref="L6:M6"/>
    <mergeCell ref="O6:T6"/>
    <mergeCell ref="D7:Y7"/>
    <mergeCell ref="D8:F8"/>
    <mergeCell ref="I8:K8"/>
    <mergeCell ref="L8:M8"/>
    <mergeCell ref="O8:T8"/>
    <mergeCell ref="D9:M9"/>
    <mergeCell ref="O9:T9"/>
  </mergeCells>
  <phoneticPr fontId="2"/>
  <dataValidations count="4">
    <dataValidation type="list" allowBlank="1" showInputMessage="1" showErrorMessage="1" sqref="D37:X37" xr:uid="{8281366D-121E-468B-9528-ED2C6409E037}">
      <formula1>"（輪投げ）,（ダーツ）,（スカットボール）,（輪投げ）（ダーツ）,（輪投げ）（スカットボール）,（ダーツ）（スカットボール）,（輪投げ）（ダーツ）（スカットボール）"</formula1>
    </dataValidation>
    <dataValidation type="list" showInputMessage="1" showErrorMessage="1" sqref="Q26:T26" xr:uid="{80226AB9-B813-4686-A22D-8D7AC5796C22}">
      <formula1>"有,無"</formula1>
    </dataValidation>
    <dataValidation type="list" allowBlank="1" showInputMessage="1" showErrorMessage="1" sqref="C17 C22 C46 C31 C26 C24 C20 C33 C35 C39 C41 C44 C48" xr:uid="{7EEF5722-F96D-4A82-91A7-A59CF63CCA58}">
      <formula1>"有,無"</formula1>
    </dataValidation>
    <dataValidation type="list" allowBlank="1" showInputMessage="1" showErrorMessage="1" sqref="E16:G16" xr:uid="{4297BE5F-EA0A-4042-8A19-036524BBACA3}">
      <formula1>"平成,令和"</formula1>
    </dataValidation>
  </dataValidations>
  <pageMargins left="0.7" right="0.7" top="0.75" bottom="0.75" header="0.3" footer="0.3"/>
  <pageSetup paperSize="9" scale="73"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入力方法</vt:lpstr>
      <vt:lpstr>実績報告書</vt:lpstr>
      <vt:lpstr>いきいきサロン事業報告</vt:lpstr>
      <vt:lpstr>事業報告書</vt:lpstr>
      <vt:lpstr>交付申請書</vt:lpstr>
      <vt:lpstr>いきいきサロン事業計画</vt:lpstr>
      <vt:lpstr>事業算定表</vt:lpstr>
      <vt:lpstr>いきいきサロン事業計画!Print_Area</vt:lpstr>
      <vt:lpstr>いきいきサロン事業報告!Print_Area</vt:lpstr>
      <vt:lpstr>交付申請書!Print_Area</vt:lpstr>
      <vt:lpstr>事業算定表!Print_Area</vt:lpstr>
      <vt:lpstr>事業報告書!Print_Area</vt:lpstr>
      <vt:lpstr>実績報告書!Print_Area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2026-03-09T00:19:28Z</dcterms:modified>
</cp:coreProperties>
</file>